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zał.1" sheetId="1" r:id="rId1"/>
    <sheet name="zał. - 8 UE" sheetId="2" r:id="rId2"/>
    <sheet name="zał.2" sheetId="3" r:id="rId3"/>
    <sheet name="zał.2a" sheetId="4" r:id="rId4"/>
    <sheet name="zał.4" sheetId="5" r:id="rId5"/>
    <sheet name="zał.5" sheetId="6" r:id="rId6"/>
    <sheet name="zał.7- inwetycje" sheetId="7" r:id="rId7"/>
  </sheets>
  <definedNames>
    <definedName name="_xlnm.Print_Area" localSheetId="4">'zał.4'!$A$1:$I$79</definedName>
    <definedName name="_xlnm.Print_Area" localSheetId="6">'zał.7- inwetycje'!$A$1:$I$59</definedName>
    <definedName name="_xlnm.Print_Titles" localSheetId="2">'zał.2'!$6:$7</definedName>
    <definedName name="_xlnm.Print_Titles" localSheetId="3">'zał.2a'!$9:$11</definedName>
    <definedName name="_xlnm.Print_Titles" localSheetId="4">'zał.4'!$6:$11</definedName>
    <definedName name="_xlnm.Print_Titles" localSheetId="6">'zał.7- inwetycje'!$6:$9</definedName>
  </definedNames>
  <calcPr fullCalcOnLoad="1"/>
</workbook>
</file>

<file path=xl/comments3.xml><?xml version="1.0" encoding="utf-8"?>
<comments xmlns="http://schemas.openxmlformats.org/spreadsheetml/2006/main">
  <authors>
    <author>ug</author>
  </authors>
  <commentList>
    <comment ref="J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<sst xmlns="http://schemas.openxmlformats.org/spreadsheetml/2006/main" count="502" uniqueCount="370">
  <si>
    <t>Załącznik nr 1</t>
  </si>
  <si>
    <t xml:space="preserve">    Dział</t>
  </si>
  <si>
    <t>Wyszczególnienie</t>
  </si>
  <si>
    <t>Plan po zmianach</t>
  </si>
  <si>
    <t>% wykonania planu</t>
  </si>
  <si>
    <t>1.</t>
  </si>
  <si>
    <t>2.</t>
  </si>
  <si>
    <t>3.</t>
  </si>
  <si>
    <t>4.</t>
  </si>
  <si>
    <t>5.</t>
  </si>
  <si>
    <t>6.</t>
  </si>
  <si>
    <t>010</t>
  </si>
  <si>
    <t xml:space="preserve"> Rolnictwo i łowiectwo</t>
  </si>
  <si>
    <t>020</t>
  </si>
  <si>
    <t xml:space="preserve"> Leśnictwo</t>
  </si>
  <si>
    <t>Transport i łączność</t>
  </si>
  <si>
    <t xml:space="preserve"> Gospodarka mieszkaniowa </t>
  </si>
  <si>
    <t xml:space="preserve"> Administracja publiczna</t>
  </si>
  <si>
    <t xml:space="preserve"> Urzędy naczelnych organów władzy państwowej </t>
  </si>
  <si>
    <t xml:space="preserve"> kontroli  i ochrony prawa oraz sądownictwa </t>
  </si>
  <si>
    <t xml:space="preserve"> Bezpieczeństwo publiczne i ochrona</t>
  </si>
  <si>
    <t xml:space="preserve"> przeciwpożarowa</t>
  </si>
  <si>
    <t xml:space="preserve"> Dochody od osób prawnych, od osób fizycznych</t>
  </si>
  <si>
    <t xml:space="preserve"> i od innych jednostek nie posiadających osobowości</t>
  </si>
  <si>
    <t xml:space="preserve"> prawnej oraz wydatki związane z ich poborem</t>
  </si>
  <si>
    <t xml:space="preserve"> Różne rozliczenia</t>
  </si>
  <si>
    <t xml:space="preserve"> Oświata i wychowanie</t>
  </si>
  <si>
    <t xml:space="preserve"> Pomoc społeczna</t>
  </si>
  <si>
    <t xml:space="preserve"> Edukacyjna opieka wychowawcza</t>
  </si>
  <si>
    <t xml:space="preserve"> Gospodarka komunalna i ochrona środowiska</t>
  </si>
  <si>
    <t xml:space="preserve"> Kultura i ochrona dziedzictwa narodowego</t>
  </si>
  <si>
    <t>Kultura fizyczna i sport</t>
  </si>
  <si>
    <t xml:space="preserve"> Ogółem dochody:</t>
  </si>
  <si>
    <t xml:space="preserve">     Lp.</t>
  </si>
  <si>
    <t xml:space="preserve">               Wyszczególnienie</t>
  </si>
  <si>
    <t xml:space="preserve">      I.</t>
  </si>
  <si>
    <t>II.</t>
  </si>
  <si>
    <t>III.</t>
  </si>
  <si>
    <t>RAZEM</t>
  </si>
  <si>
    <t xml:space="preserve">Dział </t>
  </si>
  <si>
    <t>Rozdział</t>
  </si>
  <si>
    <t>Paragraf</t>
  </si>
  <si>
    <t>Dotacje na realizację zadań zleconych</t>
  </si>
  <si>
    <t>Wydatki</t>
  </si>
  <si>
    <t>bieżące</t>
  </si>
  <si>
    <t>inwestycyjne</t>
  </si>
  <si>
    <t xml:space="preserve">Plan po </t>
  </si>
  <si>
    <t>Wykonanie</t>
  </si>
  <si>
    <t xml:space="preserve">% </t>
  </si>
  <si>
    <t>zmianach</t>
  </si>
  <si>
    <t xml:space="preserve">Administracja publiczna </t>
  </si>
  <si>
    <t xml:space="preserve">Urzędy wojewódzkie </t>
  </si>
  <si>
    <t xml:space="preserve">dotacje celowe otrzymane z budżetu państwa na </t>
  </si>
  <si>
    <t xml:space="preserve">realizację zadań bieżących z zakresu administracji </t>
  </si>
  <si>
    <t>rządowej oraz innych zadań zleconych gminie</t>
  </si>
  <si>
    <t>razem dział 750</t>
  </si>
  <si>
    <t>Urzędy naczelnych organów władzy państwowej</t>
  </si>
  <si>
    <t>kontroli i ochrony prawa oraz sądownictwa</t>
  </si>
  <si>
    <t xml:space="preserve">kontroli i ochrony prawa </t>
  </si>
  <si>
    <t>razem dział 751</t>
  </si>
  <si>
    <t>Bezpieczeństwo publiczne i ochrona</t>
  </si>
  <si>
    <t>przeciwpożarowa</t>
  </si>
  <si>
    <t>Obrona cywilna</t>
  </si>
  <si>
    <t>razem dział 754</t>
  </si>
  <si>
    <t>Opieka społeczna</t>
  </si>
  <si>
    <t>Składki na ubezpieczenie zdrowotne opłacane za</t>
  </si>
  <si>
    <t>Zasiłki i pomoc w naturze oraz składki na</t>
  </si>
  <si>
    <t>razem dział 852</t>
  </si>
  <si>
    <t>Ogółem</t>
  </si>
  <si>
    <t>Działalnośc usługowa</t>
  </si>
  <si>
    <t xml:space="preserve"> i od innych jednostek nie posiadających osob.</t>
  </si>
  <si>
    <t>Obsługa długu publicznego</t>
  </si>
  <si>
    <t>Ochrona zdrowia</t>
  </si>
  <si>
    <t xml:space="preserve"> Ogółem wydatki:</t>
  </si>
  <si>
    <t>L.p.</t>
  </si>
  <si>
    <t>Dział</t>
  </si>
  <si>
    <t>01010</t>
  </si>
  <si>
    <t>RAZEM DZIAŁ 010</t>
  </si>
  <si>
    <t>RAZEM DZIAŁ 600</t>
  </si>
  <si>
    <t>RAZEM DZIAŁ 700</t>
  </si>
  <si>
    <t>RAZEM DZIAŁ 750</t>
  </si>
  <si>
    <t>Budowa remizy OSP Grodziszcze</t>
  </si>
  <si>
    <t>RAZEM DZIAŁ 754</t>
  </si>
  <si>
    <t>RAZEM DZIAŁ 801</t>
  </si>
  <si>
    <t>RAZEM DZIAŁ 900</t>
  </si>
  <si>
    <t>OGÓŁEM</t>
  </si>
  <si>
    <t xml:space="preserve">                                   </t>
  </si>
  <si>
    <t>% wykonanie planu</t>
  </si>
  <si>
    <t xml:space="preserve">Struktura dochodów </t>
  </si>
  <si>
    <t xml:space="preserve">Plan </t>
  </si>
  <si>
    <t>5</t>
  </si>
  <si>
    <t>6</t>
  </si>
  <si>
    <t>§</t>
  </si>
  <si>
    <t>6290</t>
  </si>
  <si>
    <t>0970</t>
  </si>
  <si>
    <t>0920</t>
  </si>
  <si>
    <t>0910</t>
  </si>
  <si>
    <t>0830</t>
  </si>
  <si>
    <t>2360</t>
  </si>
  <si>
    <t>0400</t>
  </si>
  <si>
    <t>—§2680- PFRON</t>
  </si>
  <si>
    <t>1) Dochody z podatków</t>
  </si>
  <si>
    <t>2) Wpływy z opłat</t>
  </si>
  <si>
    <t>1) Część oświatowa subwencji ogólnej</t>
  </si>
  <si>
    <t xml:space="preserve">2) Część wyrównawcza subwencji ogólnej  </t>
  </si>
  <si>
    <t xml:space="preserve">Wykonanie </t>
  </si>
  <si>
    <t>1) Dotacje celowe z budżetu państwa na</t>
  </si>
  <si>
    <t>2) Dotacje celowe z budżetu państwa na</t>
  </si>
  <si>
    <t>DOTACJE Z BUDŻETU PAŃSTWA, w tym:</t>
  </si>
  <si>
    <t xml:space="preserve">3) Dotacje celowe z budżetu państwa na </t>
  </si>
  <si>
    <t xml:space="preserve">    zadania zlecone</t>
  </si>
  <si>
    <t xml:space="preserve">    realizację inwestycji własnych</t>
  </si>
  <si>
    <t xml:space="preserve">    dofinansowanie zadań własnych</t>
  </si>
  <si>
    <t>Struktura</t>
  </si>
  <si>
    <t>—§6290- wpłaty mieszkańców</t>
  </si>
  <si>
    <t>Plan</t>
  </si>
  <si>
    <t>Rolnictwo i łowiectwo</t>
  </si>
  <si>
    <t>01095</t>
  </si>
  <si>
    <t>Pozostała działalność</t>
  </si>
  <si>
    <t>400</t>
  </si>
  <si>
    <t>Oświata i wychowanie</t>
  </si>
  <si>
    <t>Kultura i ochrona dziedzictwa narodowego</t>
  </si>
  <si>
    <t>Gospodarka komunalna i ochrona środowiska</t>
  </si>
  <si>
    <t>Edukacyjna opieka wychowawcza</t>
  </si>
  <si>
    <t>Pomoc społeczna</t>
  </si>
  <si>
    <t>Dochody od osób prawnych, od osób fizycznych</t>
  </si>
  <si>
    <t>Różne rozliczenia</t>
  </si>
  <si>
    <t xml:space="preserve">Urzędy naczelnych organów władzy państwowej </t>
  </si>
  <si>
    <t>Administracja publiczna</t>
  </si>
  <si>
    <t xml:space="preserve">Gospodarka mieszkaniowa </t>
  </si>
  <si>
    <t>x</t>
  </si>
  <si>
    <t>DOCHODY  WŁASNE, w tym:</t>
  </si>
  <si>
    <t>Wytwarzanie i zaopatrywanie w energię elektryczną, gaz i wodę</t>
  </si>
  <si>
    <t>Budowa kanalizacji sanitarnej w Bystrzycy Dolnej</t>
  </si>
  <si>
    <t>Załącznik nr 4</t>
  </si>
  <si>
    <t>prawnej oraz wydatki związane z ich poborem</t>
  </si>
  <si>
    <t>7.</t>
  </si>
  <si>
    <t>Plan na 2007 rok</t>
  </si>
  <si>
    <t>wg uchwały budżetowej</t>
  </si>
  <si>
    <t>po zmianach</t>
  </si>
  <si>
    <t>(kol.6/5)</t>
  </si>
  <si>
    <t>1. dochody z podatków:</t>
  </si>
  <si>
    <t>0320</t>
  </si>
  <si>
    <t xml:space="preserve">podatek rolny </t>
  </si>
  <si>
    <t>0310</t>
  </si>
  <si>
    <t>podatek od nieruchomości</t>
  </si>
  <si>
    <t>0330</t>
  </si>
  <si>
    <t xml:space="preserve">podatek leśny </t>
  </si>
  <si>
    <t>0340</t>
  </si>
  <si>
    <t xml:space="preserve">podatek środków transportowych </t>
  </si>
  <si>
    <t>0350</t>
  </si>
  <si>
    <t xml:space="preserve">podatek od działalności gospodarczej osób fizycznych,opłacany w formie karty podatkowej </t>
  </si>
  <si>
    <t>0360</t>
  </si>
  <si>
    <t xml:space="preserve">podatek od spadków i darowizn </t>
  </si>
  <si>
    <t>0500</t>
  </si>
  <si>
    <t xml:space="preserve">podatek od czynnosci cywilnoprawnych </t>
  </si>
  <si>
    <t>0370</t>
  </si>
  <si>
    <t>2. wpływy z opłat: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</si>
  <si>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</si>
  <si>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</si>
  <si>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</si>
  <si>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</si>
  <si>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</si>
  <si>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</si>
  <si>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</si>
  <si>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 xml:space="preserve">wpływy z opłaty produktowej </t>
  </si>
  <si>
    <t xml:space="preserve">3. dochody uzyskiwane przez gminne jednostki budżetowe                                                                                                                                                                     </t>
  </si>
  <si>
    <t>wpływy z usług (usługi-Przedszkole w Pszennie,wynajm autobusów,usługi opiekuńcze)</t>
  </si>
  <si>
    <t>0750</t>
  </si>
  <si>
    <t xml:space="preserve">4. dochody z majątku gminy:                                                  </t>
  </si>
  <si>
    <t>dochody z najmu i dzierżawy składników manjątkowych Skarbu Państwa, j.s.t.lub innych jednostek zaliczanych do sektora finansów publicznych oraz innych umów o podobnym charakterze</t>
  </si>
  <si>
    <t>0470</t>
  </si>
  <si>
    <t>wpływy z opłat za zarząd, użytkowanie, uzytkowanie wieczyste nieruchomości</t>
  </si>
  <si>
    <t>0760</t>
  </si>
  <si>
    <t>wpływy z tytułu przekształcenia użytkowania wieczystego przysługującego osobom fizycznym w prawo własności</t>
  </si>
  <si>
    <t>0770</t>
  </si>
  <si>
    <t xml:space="preserve">wpływy z tytułu odpłatnego nabycia prawa własności oraz prawa użytkowania wieczystego nieruchomości </t>
  </si>
  <si>
    <t>0870</t>
  </si>
  <si>
    <t>wpływy ze sprzedaży składników majątkowych (sprzedaż użytków rolnych)</t>
  </si>
  <si>
    <t>5. dochody należne gminie z tytułu dochodów uzyskiwanych na rzecz budżetu państwa w związku z realizacją zadań z zakresu administracji rządowej i innych zadań zleconych ustawami</t>
  </si>
  <si>
    <t xml:space="preserve">6. wpływy z odsetek :                                                                                                                   </t>
  </si>
  <si>
    <t>odsetki od nieterminowych wpłat z tytułu podatków i opłat</t>
  </si>
  <si>
    <t>pozostałe odsetki</t>
  </si>
  <si>
    <t xml:space="preserve">7. dotacje od innych j.s.t.                                                                                                                       </t>
  </si>
  <si>
    <t>2339</t>
  </si>
  <si>
    <t>2338</t>
  </si>
  <si>
    <t>0010</t>
  </si>
  <si>
    <t>podatek dochodowy od osób fizycznych</t>
  </si>
  <si>
    <t>0020</t>
  </si>
  <si>
    <t>podatek  dochodowy od osób prawnych</t>
  </si>
  <si>
    <t>6260</t>
  </si>
  <si>
    <t xml:space="preserve">6298 </t>
  </si>
  <si>
    <t>2680</t>
  </si>
  <si>
    <t>rekompensaty utraconych dochodów w podatkach i opłatach lokalnych (z PFRON)</t>
  </si>
  <si>
    <t>0960</t>
  </si>
  <si>
    <t xml:space="preserve">wpływy z różnych dochodów (zwrot nadpłat ze wspólnot mieszkaniowych, kosztów komorniczych,sądowych, refundacje za telefony, wpłaty za SIWZ, wynagrodzenie płatnika składek, odszkodowania) </t>
  </si>
  <si>
    <t>SUBWENCJA, w tym:</t>
  </si>
  <si>
    <t>2920</t>
  </si>
  <si>
    <t>subwencje ogólne z budżetu państwa (część oświatowa)</t>
  </si>
  <si>
    <t>subwencje ogólne z budżetu państwa (część wyrównawcza)</t>
  </si>
  <si>
    <t>2010</t>
  </si>
  <si>
    <t>dotacje celowe z budżetu państwa na realizację zadań bieżących z zakresu administracji rządowej oraz innych zadań zleconych gminie ustawami</t>
  </si>
  <si>
    <t>dotacje celowe z budżetu państwa na realizację inwestycji i zakupów inwestycyjnych gmin</t>
  </si>
  <si>
    <t>6330</t>
  </si>
  <si>
    <t>2030</t>
  </si>
  <si>
    <t>dotacje celowe z budżetu państwa na realizację własnych zadań bieżących gmin</t>
  </si>
  <si>
    <t>Załącznik nr 2</t>
  </si>
  <si>
    <t xml:space="preserve">z dnia </t>
  </si>
  <si>
    <t>Wójta Gminy Świdnica</t>
  </si>
  <si>
    <t>Załącznik nr 5</t>
  </si>
  <si>
    <t>Załącznik nr 7</t>
  </si>
  <si>
    <r>
      <t>3) Dochody uzyskiwane przez gminne jednostki budżetowe (</t>
    </r>
    <r>
      <rPr>
        <sz val="9"/>
        <rFont val="Times New Roman"/>
        <family val="1"/>
      </rPr>
      <t>wynajm: pomieszczeń biurowych, autobusów i świetlic oraz usługi opiekuńcze GOPS i usługi przedszkola w Pszennie)</t>
    </r>
  </si>
  <si>
    <t>4) udziały gminy w dochodach budżetu państwa</t>
  </si>
  <si>
    <t>5) Dochody z majątku gminy</t>
  </si>
  <si>
    <t>6) Wpływy z odsetek</t>
  </si>
  <si>
    <t>9) dochody należne gminie z tytułu dochodów uzyskiwanych na rzecz budżetu państwa (§ 2360)</t>
  </si>
  <si>
    <t>- darowizny</t>
  </si>
  <si>
    <t>SUBWENCJA , w tym:</t>
  </si>
  <si>
    <r>
      <t xml:space="preserve">% wykonania  planu </t>
    </r>
    <r>
      <rPr>
        <sz val="12"/>
        <rFont val="Times New Roman"/>
        <family val="1"/>
      </rPr>
      <t>/4:3/</t>
    </r>
  </si>
  <si>
    <r>
      <t xml:space="preserve">8) dotacje z funduszy celowych </t>
    </r>
    <r>
      <rPr>
        <sz val="9"/>
        <rFont val="Times New Roman"/>
        <family val="1"/>
      </rPr>
      <t>(WFOŚiGW, PFRON, FRKF)</t>
    </r>
  </si>
  <si>
    <t xml:space="preserve">Świadczenia rodzinne, świadczenie z funduszu alimentacyjnego oraz składki na ubezpieczenia emerytalne i rentowe z ubezpieczenia społecznego </t>
  </si>
  <si>
    <t>osoby pobierające niektóre świadczenia z pomocy społecznej, niektóre świadczenia rodzinne oraz za osoby uczestniczące w zajęciach w centrum integracji społecznej</t>
  </si>
  <si>
    <t>ubezpieczenia emerytalne i rentowe</t>
  </si>
  <si>
    <t>Usługi opiekuńcze i specjalistyczne usługi opiekuńcze</t>
  </si>
  <si>
    <t>do zarządzenia nr</t>
  </si>
  <si>
    <t>01041</t>
  </si>
  <si>
    <t xml:space="preserve">Wniesienie wkładu do spółki komunalnej pn.Świdnickie Gminne Przediębiorstwo Komunalne sp.z o.o.  </t>
  </si>
  <si>
    <t>40002</t>
  </si>
  <si>
    <t>RAZEM DZIAŁ 400</t>
  </si>
  <si>
    <t>Odbudowa zniszczonego mostu w Lutomi</t>
  </si>
  <si>
    <t>70005</t>
  </si>
  <si>
    <t>Rozbudowa Szkoły Podstawowej w Bystrzycy Górnej</t>
  </si>
  <si>
    <t xml:space="preserve">Budowa hali sportowej przy budynku gimnazjum w Witoszowie Dolnym </t>
  </si>
  <si>
    <t>Modernizacja oświetlenia w gminie</t>
  </si>
  <si>
    <t>92109</t>
  </si>
  <si>
    <t>RAZEM DZIAŁ 921</t>
  </si>
  <si>
    <t xml:space="preserve">do Zarządzenia nr </t>
  </si>
  <si>
    <t>opłata od posiadania psów</t>
  </si>
  <si>
    <t>dochody z najmu i dzierżawy składników majątkowych Skarbu Państwa, j.s.t.lub innych jednostek zaliczanych do sektora finansów publicznych oraz innych umów o podobnym charakterze (wynajem pomieszczeń biurowych)</t>
  </si>
  <si>
    <t>0780</t>
  </si>
  <si>
    <t>dochody ze zbycia praw majątowych</t>
  </si>
  <si>
    <t>w tym</t>
  </si>
  <si>
    <t>Dochody 
bieżące</t>
  </si>
  <si>
    <t>Dochody
 majątowe</t>
  </si>
  <si>
    <t>0570</t>
  </si>
  <si>
    <t>grzywny, mandaty i inne kary pieniężneod osób fizycznych</t>
  </si>
  <si>
    <t>w tym:</t>
  </si>
  <si>
    <t>dochody bieżące</t>
  </si>
  <si>
    <t>dochody majątowe</t>
  </si>
  <si>
    <t>Budowa podjazdu dla niepełnosprawnych</t>
  </si>
  <si>
    <t>dotacje celowe otrzymane od samorządu województwa na zadania bieżące realizowane na podstawie umów miedzy j.s.t.(program "Nie masz haka na bystrzaka")</t>
  </si>
  <si>
    <t>2710</t>
  </si>
  <si>
    <t>2020</t>
  </si>
  <si>
    <t>0690</t>
  </si>
  <si>
    <t>wpływy z różnych opłat</t>
  </si>
  <si>
    <t>2460</t>
  </si>
  <si>
    <t>dotacje celowe otrzymane z budżetu państwa na zadania bieżące realizowane przez gminę na podstawie porozumień  z organami administracji rządowej</t>
  </si>
  <si>
    <t>8. dotacje rozwojowe oraz środki na finansowanie Wspólnej Polityki Rolnej</t>
  </si>
  <si>
    <t>2008</t>
  </si>
  <si>
    <t>dotacje rozwojowe - program "Nie stój w miejscu - bądź aktywny"</t>
  </si>
  <si>
    <t>2009</t>
  </si>
  <si>
    <t>9. inne, w tym:</t>
  </si>
  <si>
    <t xml:space="preserve">11) Pozostałe dochody, w tym: </t>
  </si>
  <si>
    <t>- środki otrzymane od pozostałych jednostek zaliczanych do sektora finansów publicznych - program "Śpiewająca Polska"</t>
  </si>
  <si>
    <t>4) dotacje celowe z budżetu państwa na zadania bieżące realizowane na podstawie porozumień z organami administracji rządowej</t>
  </si>
  <si>
    <t>Plan na 2009</t>
  </si>
  <si>
    <t>Plan na 2009               /po zmianach /</t>
  </si>
  <si>
    <t>Działalność usługowa</t>
  </si>
  <si>
    <t>-</t>
  </si>
  <si>
    <t xml:space="preserve">razem dział 010 </t>
  </si>
  <si>
    <t>Wybory do Parlamentu Europejskiego</t>
  </si>
  <si>
    <t>dotacje celowe otrzymane z budżetu państwa na realizację zadań bieżących z zakresu administracji rządowej oraz innych zadań zleconych gminie</t>
  </si>
  <si>
    <t>Zakończenie wodociągowania gminy wraz z modernizacją sieci i Stacji Uzdatniania Wody w Gminie Świdnica</t>
  </si>
  <si>
    <t>Kanalizacja gminy, w tym: Jagodnik, Boleścin, Komorów</t>
  </si>
  <si>
    <t>Budowa sieci wodociągowej w Modliszowie w ramach zadania "Zakończenie wodociągowania wraz z modernizacją sieci i Stacji Uzdatniania Wody w Gminie Świdnica"</t>
  </si>
  <si>
    <t>Odnowa i rozwój wsi w Gminie, w tym Odnowa wsi Lutomia Górna</t>
  </si>
  <si>
    <t>Budowa i modernizacja dróg w gminie, w tym ul. Akacjowa w Pszennie oraz droga w Grodziszczu</t>
  </si>
  <si>
    <t>Budowa i modernizacja chodników na terenie gminy</t>
  </si>
  <si>
    <t>Odbudowa 9 mostów w ciągu grogi gminnej w Witoszowie Dolnym</t>
  </si>
  <si>
    <t>60014</t>
  </si>
  <si>
    <t>Zakup działki nr 208/16 w Bystrzycy Górnej i działki nr 345/1 w Gogołowie</t>
  </si>
  <si>
    <t>Modernizacja sieci komputerowej (§ 6060)</t>
  </si>
  <si>
    <t>Zakup samochodu służbowego - raty (§ 6060)</t>
  </si>
  <si>
    <r>
      <t>Zakupy inwestycyjne OSP (</t>
    </r>
    <r>
      <rPr>
        <sz val="11"/>
        <rFont val="Arial"/>
        <family val="0"/>
      </rPr>
      <t>§</t>
    </r>
    <r>
      <rPr>
        <sz val="8.25"/>
        <rFont val="Times New Roman"/>
        <family val="1"/>
      </rPr>
      <t xml:space="preserve"> 6060)</t>
    </r>
  </si>
  <si>
    <t>Termodernizacja Szkoły Podstawowej w Mokrzeszowie</t>
  </si>
  <si>
    <t>Termodernizacja Szkoły Podstawowej w Bystrzycy Górnej</t>
  </si>
  <si>
    <t>Termomodernizacja Gimnazjum w Witoszowie Dolnym</t>
  </si>
  <si>
    <t>Zmiana sposobu użytkowania budynku Szkoły Podstawowej na Schronisko Młodzieżowe</t>
  </si>
  <si>
    <t>RAZEM DZIAŁ 854</t>
  </si>
  <si>
    <r>
      <t>Zakup kosiarki - ciągnika (</t>
    </r>
    <r>
      <rPr>
        <sz val="11"/>
        <rFont val="Arial"/>
        <family val="0"/>
      </rPr>
      <t>§ 6060)</t>
    </r>
  </si>
  <si>
    <t>Termomodernizacja "Wiejskiego Domu Kultury" w Bystrzycy Górnej</t>
  </si>
  <si>
    <t>"Odnowa Dolnośląskiej wsi" - Remont świetlicy wiejskiej w Mokrzeszowie</t>
  </si>
  <si>
    <r>
      <t>Budowa świetlicy wiejskiej w Stachowicach w ramach programu odnowa i rozwój wsi (</t>
    </r>
    <r>
      <rPr>
        <sz val="11"/>
        <rFont val="Arial"/>
        <family val="0"/>
      </rPr>
      <t>§</t>
    </r>
    <r>
      <rPr>
        <sz val="11"/>
        <rFont val="Times New Roman"/>
        <family val="1"/>
      </rPr>
      <t xml:space="preserve"> 6229)</t>
    </r>
  </si>
  <si>
    <t>Załącznik nr 6</t>
  </si>
  <si>
    <r>
      <t xml:space="preserve">REALIZACJA DOCHODÓW BUDŻETOWYCH wg działów klasyfikacji budżetowej w 2009 roku    </t>
    </r>
    <r>
      <rPr>
        <sz val="10"/>
        <rFont val="Arial"/>
        <family val="0"/>
      </rPr>
      <t xml:space="preserve">                  (w zł)    </t>
    </r>
    <r>
      <rPr>
        <b/>
        <sz val="10"/>
        <rFont val="Arial"/>
        <family val="0"/>
      </rPr>
      <t xml:space="preserve"> </t>
    </r>
  </si>
  <si>
    <r>
      <t xml:space="preserve">Wykonanie w 2009 roku </t>
    </r>
    <r>
      <rPr>
        <b/>
        <sz val="8"/>
        <rFont val="Times New Roman"/>
        <family val="1"/>
      </rPr>
      <t xml:space="preserve"> </t>
    </r>
  </si>
  <si>
    <t>WYKONANIE DOCHODÓW BUDŻETU GMINY W 2009 ROKU WEDŁUG ŹRÓDEŁ UZYSKANIA</t>
  </si>
  <si>
    <t>w 
 2009 r.</t>
  </si>
  <si>
    <t>dotacje rozwojowe - program "Nie masz haka na bystrzaka"</t>
  </si>
  <si>
    <t>6208</t>
  </si>
  <si>
    <t>dotacje rozwojowe - zakończenie wodociągowania….</t>
  </si>
  <si>
    <t>środki na uzupełnienie dochodów gmin</t>
  </si>
  <si>
    <t>2750</t>
  </si>
  <si>
    <t>6300</t>
  </si>
  <si>
    <t>2400</t>
  </si>
  <si>
    <t>WYKONANIE DOCHODÓW BUDŻETU GMINY W  2009 R. WG ŹRÓDEŁ UZYSKANIA</t>
  </si>
  <si>
    <t>-wpłata do budżetu środków obrotowych - dochody własne</t>
  </si>
  <si>
    <t>- grzywny, mandaty i inne kary pieniężne od osób fizycznych</t>
  </si>
  <si>
    <t>3) Środki na uzupełnienie dochodów gmin</t>
  </si>
  <si>
    <t>Realizacja zadań zleconych w zakresie administracji rządowej w 2009 roku</t>
  </si>
  <si>
    <t>w 2009 r.</t>
  </si>
  <si>
    <t>Usuwanie skutków klęsk żywiołowych</t>
  </si>
  <si>
    <t>wykonania</t>
  </si>
  <si>
    <r>
      <t xml:space="preserve">REALIZACJA WYDATKÓW BUDŻETOWYCH w 2009 r. </t>
    </r>
    <r>
      <rPr>
        <sz val="10"/>
        <rFont val="Arial"/>
        <family val="2"/>
      </rPr>
      <t xml:space="preserve">według działów klasyfikacji budżetowej  </t>
    </r>
  </si>
  <si>
    <t>Wykonanie odcinka sieci wodociągowej rozdzielczej w Pogorzale</t>
  </si>
  <si>
    <t>Regulacja rowu Kotarba R-C w Mokrzeszowie</t>
  </si>
  <si>
    <t>01078</t>
  </si>
  <si>
    <r>
      <t>Przebudowa drogi powiatowej nr 2889D Pszenno-Wilków-Panków (</t>
    </r>
    <r>
      <rPr>
        <sz val="11"/>
        <rFont val="Arial"/>
        <family val="0"/>
      </rPr>
      <t>§</t>
    </r>
    <r>
      <rPr>
        <sz val="8.25"/>
        <rFont val="Times New Roman"/>
        <family val="1"/>
      </rPr>
      <t xml:space="preserve"> </t>
    </r>
    <r>
      <rPr>
        <sz val="11"/>
        <rFont val="Times New Roman"/>
        <family val="1"/>
      </rPr>
      <t>6030</t>
    </r>
    <r>
      <rPr>
        <sz val="8.25"/>
        <rFont val="Times New Roman"/>
        <family val="1"/>
      </rPr>
      <t>)</t>
    </r>
  </si>
  <si>
    <r>
      <t>Zakup urządzeń wodno- kanalizacyjnych - usuwanie skutków powodzi (</t>
    </r>
    <r>
      <rPr>
        <sz val="11"/>
        <rFont val="Arial"/>
        <family val="0"/>
      </rPr>
      <t>§</t>
    </r>
    <r>
      <rPr>
        <sz val="11"/>
        <rFont val="Times New Roman"/>
        <family val="1"/>
      </rPr>
      <t xml:space="preserve"> 6060</t>
    </r>
    <r>
      <rPr>
        <sz val="8.25"/>
        <rFont val="Times New Roman"/>
        <family val="1"/>
      </rPr>
      <t>)</t>
    </r>
  </si>
  <si>
    <t>Odbudowa dróg i mostów wraz z odwodnieniem w ramach usuwania skutków powodzi</t>
  </si>
  <si>
    <t>Zakup pomp szlamowych dla OSP ze środków FRW (§ 6060)</t>
  </si>
  <si>
    <t>renta planistyczna</t>
  </si>
  <si>
    <t>opłata za zajęcie pasa drogowego</t>
  </si>
  <si>
    <t xml:space="preserve">środki na dofinansowanie własnych inwestycji gmin pozyskane z innych źródeł (Fundusze Strukturalne) - odnowa wsi                                                                                                                                            </t>
  </si>
  <si>
    <t xml:space="preserve">środki na dofinansowanie własnych inwestycji gmin pozyskane z innych źródeł (wpłaty na wodociągi, środki z FRW na zakup pom dla OSP- 26 000 zł))                                                                                      </t>
  </si>
  <si>
    <t xml:space="preserve">wpłata do budżetu nadwyżki dochodów własnych lub środków obrotowych </t>
  </si>
  <si>
    <t>dotacja celowa na pomoc finansową, w tym: z budżetu wojew. na usuwanie skutków powodzi - 100 000 zł - na zakup strojów ludowych dla zespołu "Bystrzyca" - Mała Odnowa wsi - 11 984 zł</t>
  </si>
  <si>
    <t>dotacja celowa na pomoc finansową udzieloną przez Urząd Marszałkowski na remont świetlicy w Mokrzeszowie</t>
  </si>
  <si>
    <t>środki otrzymane z Narodowego Centrum Kultury w ramach programu "Śpiwająca Polska" realizowanego przez Gimnazjum Pszenno</t>
  </si>
  <si>
    <t>otrzymana darowizna od LZS Błękitni na RS Komorów na zakup kosiarki- ciągnika</t>
  </si>
  <si>
    <t>dotacje z funduszy celowych, w tym: z WFOŚ na kanal. W Bystz. D. -460 600 zł, z FOGR na drogę w Grodziszczu - 26 000 zł, z FRKF na halę w Wit. D. - 496 000 zł</t>
  </si>
  <si>
    <r>
      <t xml:space="preserve">10) dotacje rozwojowe </t>
    </r>
    <r>
      <rPr>
        <sz val="10"/>
        <rFont val="Times New Roman"/>
        <family val="1"/>
      </rPr>
      <t>( Program "Nie masz haka na bystrzaka" - 259 219,50 zł, program "Nie stój w miejscu - bądź aktywny" - 146 835,58 zł)</t>
    </r>
  </si>
  <si>
    <t>-dotacja celowa na pomoc finansową samorząd  województwa na remont świetlicy w Mokrzeszowie</t>
  </si>
  <si>
    <t xml:space="preserve">- wpływy z różnych dochodów i rozliczeń </t>
  </si>
  <si>
    <t>Wykonanie  w 2009 roku</t>
  </si>
  <si>
    <t xml:space="preserve">bieżące </t>
  </si>
  <si>
    <t>majątkowe</t>
  </si>
  <si>
    <r>
      <t>7) Fundusze Strukturalne (</t>
    </r>
    <r>
      <rPr>
        <sz val="12"/>
        <rFont val="Arial"/>
        <family val="0"/>
      </rPr>
      <t>§</t>
    </r>
    <r>
      <rPr>
        <sz val="12"/>
        <rFont val="Times New Roman"/>
        <family val="1"/>
      </rPr>
      <t xml:space="preserve"> 6290)</t>
    </r>
  </si>
  <si>
    <t xml:space="preserve">- wpływy z tytułu pomocy finansowej od innego samorządu, w tym: w ramach "Małej odnowy wsi" -11 984 zł, na usuwanie skutków powodzi 100 000 zł </t>
  </si>
  <si>
    <t>Realizacja wydatków majątkowych w 2009 roku</t>
  </si>
  <si>
    <t>Załącznik nr 8</t>
  </si>
  <si>
    <t>Wydatki w ramach programów i projektów Funduszy Strukturalnych w 2009 r.</t>
  </si>
  <si>
    <t>Otrzymane środki z UE</t>
  </si>
  <si>
    <t>Wydatki wg źródeł</t>
  </si>
  <si>
    <t>WYDATKI Z GFOŚiGW</t>
  </si>
  <si>
    <t>środki własne</t>
  </si>
  <si>
    <t>dotacje</t>
  </si>
  <si>
    <t>dochody
własne</t>
  </si>
  <si>
    <t>RPO/PROW/
FS</t>
  </si>
  <si>
    <t>Dolnośl. Urząd Woje-wódzki</t>
  </si>
  <si>
    <t>8.</t>
  </si>
  <si>
    <t>10.</t>
  </si>
  <si>
    <t>14.</t>
  </si>
  <si>
    <t>WYDATKI BIEŻĄCE, w tym:</t>
  </si>
  <si>
    <t>Projekt pn  "Nie masz haka na bystrzaka"</t>
  </si>
  <si>
    <t>80101</t>
  </si>
  <si>
    <t xml:space="preserve">RAZEM DZIAŁ </t>
  </si>
  <si>
    <t>Projekt pn. "Nie stój w miejscu - bądź aktywny"</t>
  </si>
  <si>
    <t>85214</t>
  </si>
  <si>
    <t>85219</t>
  </si>
  <si>
    <t>WYDATKI MAJĄTKOWE, w tym:</t>
  </si>
  <si>
    <t xml:space="preserve">Zakończenie wodociągowania wraz z modernizacja sieci i Stacji Uzdatniania Wody w Gminie Świdnica </t>
  </si>
  <si>
    <t>Odnowa i rozwój wsi w gminie, w tym Odnowa wsi Lutomia Górna</t>
  </si>
  <si>
    <r>
      <t>Budowa świetlicy wiejskiej w Stachowicach w ramach programu odnowa i rozwój wsi (</t>
    </r>
    <r>
      <rPr>
        <sz val="11"/>
        <rFont val="Arial"/>
        <family val="0"/>
      </rPr>
      <t>§</t>
    </r>
    <r>
      <rPr>
        <sz val="11"/>
        <rFont val="Times New Roman"/>
        <family val="1"/>
      </rPr>
      <t xml:space="preserve"> 6229)*</t>
    </r>
  </si>
  <si>
    <t xml:space="preserve">* zadanie realizowane przez GOKS i R </t>
  </si>
  <si>
    <r>
      <t>w tym z budżetu (</t>
    </r>
    <r>
      <rPr>
        <sz val="6"/>
        <rFont val="Arial"/>
        <family val="0"/>
      </rPr>
      <t>§</t>
    </r>
    <r>
      <rPr>
        <sz val="6"/>
        <rFont val="Times New Roman"/>
        <family val="1"/>
      </rPr>
      <t>6058) - 571 259,71 zł i GFOŚ i GW (</t>
    </r>
    <r>
      <rPr>
        <sz val="6"/>
        <rFont val="Arial"/>
        <family val="0"/>
      </rPr>
      <t>§</t>
    </r>
    <r>
      <rPr>
        <sz val="6"/>
        <rFont val="Times New Roman"/>
        <family val="1"/>
      </rPr>
      <t>6118) - 335 176,43</t>
    </r>
  </si>
  <si>
    <t>9</t>
  </si>
  <si>
    <t>Struktura wydatków mająt-
kowych</t>
  </si>
  <si>
    <t>do zarządzenia nr 24/2010</t>
  </si>
  <si>
    <t>z dnia 19 marca 2010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</si>
</sst>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_D_M_-;\-* #,##0\ _D_M_-;_-* &quot;-&quot;??\ _D_M_-;_-@_-"/>
    <numFmt numFmtId="166" formatCode="0.0%"/>
    <numFmt numFmtId="167" formatCode="_-* #,##0.0\ _z_ł_-;\-* #,##0.0\ _z_ł_-;_-* &quot;-&quot;??\ _z_ł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.0"/>
    <numFmt numFmtId="171" formatCode="#,##0_ ;\-#,##0\ "/>
    <numFmt numFmtId="172" formatCode="#,##0.00_ ;\-#,##0.00\ "/>
    <numFmt numFmtId="173" formatCode="_-* #,##0.00\ _D_M_-;\-* #,##0.00\ _D_M_-;_-* &quot;-&quot;??\ _D_M_-;_-@_-"/>
  </numFmts>
  <fonts count="6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Times New Roman"/>
      <family val="1"/>
    </font>
    <font>
      <b/>
      <sz val="12"/>
      <color indexed="12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Arial CE"/>
      <family val="0"/>
    </font>
    <font>
      <sz val="8.25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1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62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" borderId="0" applyNumberFormat="0" applyBorder="0" applyAlignment="0" applyProtection="0"/>
  </cellStyleXfs>
  <cellXfs count="76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164" fontId="4" fillId="20" borderId="12" xfId="42" applyNumberFormat="1" applyFont="1" applyFill="1" applyBorder="1" applyAlignment="1">
      <alignment horizontal="center"/>
    </xf>
    <xf numFmtId="10" fontId="4" fillId="20" borderId="13" xfId="42" applyNumberFormat="1" applyFont="1" applyFill="1" applyBorder="1" applyAlignment="1">
      <alignment horizontal="center"/>
    </xf>
    <xf numFmtId="3" fontId="5" fillId="0" borderId="0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64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0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8" fillId="8" borderId="14" xfId="0" applyFont="1" applyFill="1" applyBorder="1" applyAlignment="1">
      <alignment/>
    </xf>
    <xf numFmtId="0" fontId="8" fillId="8" borderId="1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 wrapText="1"/>
    </xf>
    <xf numFmtId="164" fontId="2" fillId="8" borderId="15" xfId="42" applyNumberFormat="1" applyFont="1" applyFill="1" applyBorder="1" applyAlignment="1">
      <alignment horizontal="center"/>
    </xf>
    <xf numFmtId="164" fontId="2" fillId="8" borderId="16" xfId="42" applyNumberFormat="1" applyFont="1" applyFill="1" applyBorder="1" applyAlignment="1">
      <alignment horizontal="center"/>
    </xf>
    <xf numFmtId="164" fontId="2" fillId="8" borderId="17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164" fontId="2" fillId="24" borderId="20" xfId="42" applyNumberFormat="1" applyFont="1" applyFill="1" applyBorder="1" applyAlignment="1">
      <alignment horizontal="center"/>
    </xf>
    <xf numFmtId="10" fontId="2" fillId="24" borderId="20" xfId="0" applyNumberFormat="1" applyFont="1" applyFill="1" applyBorder="1" applyAlignment="1">
      <alignment/>
    </xf>
    <xf numFmtId="10" fontId="2" fillId="24" borderId="20" xfId="42" applyNumberFormat="1" applyFont="1" applyFill="1" applyBorder="1" applyAlignment="1">
      <alignment/>
    </xf>
    <xf numFmtId="0" fontId="15" fillId="0" borderId="0" xfId="0" applyFont="1" applyAlignment="1">
      <alignment/>
    </xf>
    <xf numFmtId="0" fontId="8" fillId="24" borderId="21" xfId="0" applyFont="1" applyFill="1" applyBorder="1" applyAlignment="1">
      <alignment/>
    </xf>
    <xf numFmtId="0" fontId="8" fillId="24" borderId="19" xfId="0" applyFont="1" applyFill="1" applyBorder="1" applyAlignment="1">
      <alignment horizontal="left"/>
    </xf>
    <xf numFmtId="0" fontId="10" fillId="4" borderId="20" xfId="0" applyFont="1" applyFill="1" applyBorder="1" applyAlignment="1">
      <alignment/>
    </xf>
    <xf numFmtId="0" fontId="10" fillId="4" borderId="20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2" xfId="0" applyFont="1" applyFill="1" applyBorder="1" applyAlignment="1">
      <alignment/>
    </xf>
    <xf numFmtId="10" fontId="10" fillId="4" borderId="23" xfId="0" applyNumberFormat="1" applyFont="1" applyFill="1" applyBorder="1" applyAlignment="1">
      <alignment/>
    </xf>
    <xf numFmtId="0" fontId="10" fillId="4" borderId="24" xfId="0" applyFont="1" applyFill="1" applyBorder="1" applyAlignment="1">
      <alignment horizontal="center"/>
    </xf>
    <xf numFmtId="10" fontId="10" fillId="4" borderId="19" xfId="0" applyNumberFormat="1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1" fontId="9" fillId="4" borderId="25" xfId="0" applyNumberFormat="1" applyFont="1" applyFill="1" applyBorder="1" applyAlignment="1">
      <alignment horizontal="center"/>
    </xf>
    <xf numFmtId="1" fontId="9" fillId="4" borderId="17" xfId="42" applyNumberFormat="1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left"/>
    </xf>
    <xf numFmtId="1" fontId="9" fillId="4" borderId="19" xfId="0" applyNumberFormat="1" applyFont="1" applyFill="1" applyBorder="1" applyAlignment="1">
      <alignment horizontal="center"/>
    </xf>
    <xf numFmtId="164" fontId="9" fillId="4" borderId="20" xfId="42" applyNumberFormat="1" applyFont="1" applyFill="1" applyBorder="1" applyAlignment="1">
      <alignment/>
    </xf>
    <xf numFmtId="164" fontId="9" fillId="4" borderId="20" xfId="42" applyNumberFormat="1" applyFont="1" applyFill="1" applyBorder="1" applyAlignment="1">
      <alignment horizontal="center"/>
    </xf>
    <xf numFmtId="0" fontId="9" fillId="4" borderId="19" xfId="0" applyFont="1" applyFill="1" applyBorder="1" applyAlignment="1">
      <alignment horizontal="left"/>
    </xf>
    <xf numFmtId="0" fontId="9" fillId="4" borderId="19" xfId="0" applyFont="1" applyFill="1" applyBorder="1" applyAlignment="1">
      <alignment/>
    </xf>
    <xf numFmtId="43" fontId="9" fillId="4" borderId="19" xfId="42" applyFont="1" applyFill="1" applyBorder="1" applyAlignment="1">
      <alignment horizontal="center"/>
    </xf>
    <xf numFmtId="10" fontId="9" fillId="4" borderId="19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10" fillId="4" borderId="19" xfId="0" applyFont="1" applyFill="1" applyBorder="1" applyAlignment="1">
      <alignment/>
    </xf>
    <xf numFmtId="10" fontId="9" fillId="4" borderId="19" xfId="0" applyNumberFormat="1" applyFont="1" applyFill="1" applyBorder="1" applyAlignment="1">
      <alignment/>
    </xf>
    <xf numFmtId="164" fontId="9" fillId="4" borderId="20" xfId="42" applyNumberFormat="1" applyFont="1" applyFill="1" applyBorder="1" applyAlignment="1">
      <alignment/>
    </xf>
    <xf numFmtId="0" fontId="11" fillId="4" borderId="19" xfId="0" applyFont="1" applyFill="1" applyBorder="1" applyAlignment="1">
      <alignment/>
    </xf>
    <xf numFmtId="10" fontId="9" fillId="4" borderId="19" xfId="42" applyNumberFormat="1" applyFont="1" applyFill="1" applyBorder="1" applyAlignment="1">
      <alignment/>
    </xf>
    <xf numFmtId="0" fontId="9" fillId="4" borderId="20" xfId="0" applyFont="1" applyFill="1" applyBorder="1" applyAlignment="1">
      <alignment horizontal="center"/>
    </xf>
    <xf numFmtId="0" fontId="12" fillId="4" borderId="19" xfId="0" applyFont="1" applyFill="1" applyBorder="1" applyAlignment="1">
      <alignment/>
    </xf>
    <xf numFmtId="164" fontId="9" fillId="4" borderId="19" xfId="42" applyNumberFormat="1" applyFont="1" applyFill="1" applyBorder="1" applyAlignment="1">
      <alignment/>
    </xf>
    <xf numFmtId="10" fontId="9" fillId="4" borderId="19" xfId="56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10" fontId="10" fillId="4" borderId="27" xfId="56" applyNumberFormat="1" applyFont="1" applyFill="1" applyBorder="1" applyAlignment="1">
      <alignment horizontal="center"/>
    </xf>
    <xf numFmtId="0" fontId="9" fillId="4" borderId="20" xfId="0" applyFont="1" applyFill="1" applyBorder="1" applyAlignment="1">
      <alignment/>
    </xf>
    <xf numFmtId="0" fontId="10" fillId="4" borderId="26" xfId="0" applyFont="1" applyFill="1" applyBorder="1" applyAlignment="1">
      <alignment/>
    </xf>
    <xf numFmtId="164" fontId="10" fillId="4" borderId="26" xfId="42" applyNumberFormat="1" applyFont="1" applyFill="1" applyBorder="1" applyAlignment="1">
      <alignment/>
    </xf>
    <xf numFmtId="164" fontId="10" fillId="4" borderId="27" xfId="42" applyNumberFormat="1" applyFont="1" applyFill="1" applyBorder="1" applyAlignment="1">
      <alignment/>
    </xf>
    <xf numFmtId="164" fontId="9" fillId="4" borderId="28" xfId="42" applyNumberFormat="1" applyFont="1" applyFill="1" applyBorder="1" applyAlignment="1">
      <alignment/>
    </xf>
    <xf numFmtId="164" fontId="9" fillId="4" borderId="29" xfId="42" applyNumberFormat="1" applyFont="1" applyFill="1" applyBorder="1" applyAlignment="1">
      <alignment/>
    </xf>
    <xf numFmtId="0" fontId="12" fillId="4" borderId="20" xfId="0" applyFont="1" applyFill="1" applyBorder="1" applyAlignment="1">
      <alignment/>
    </xf>
    <xf numFmtId="10" fontId="9" fillId="4" borderId="20" xfId="56" applyNumberFormat="1" applyFont="1" applyFill="1" applyBorder="1" applyAlignment="1">
      <alignment horizontal="center"/>
    </xf>
    <xf numFmtId="164" fontId="9" fillId="4" borderId="30" xfId="42" applyNumberFormat="1" applyFont="1" applyFill="1" applyBorder="1" applyAlignment="1">
      <alignment/>
    </xf>
    <xf numFmtId="0" fontId="22" fillId="4" borderId="20" xfId="0" applyFont="1" applyFill="1" applyBorder="1" applyAlignment="1">
      <alignment horizontal="center"/>
    </xf>
    <xf numFmtId="164" fontId="22" fillId="4" borderId="20" xfId="42" applyNumberFormat="1" applyFont="1" applyFill="1" applyBorder="1" applyAlignment="1">
      <alignment/>
    </xf>
    <xf numFmtId="10" fontId="22" fillId="4" borderId="20" xfId="42" applyNumberFormat="1" applyFont="1" applyFill="1" applyBorder="1" applyAlignment="1">
      <alignment/>
    </xf>
    <xf numFmtId="164" fontId="22" fillId="4" borderId="30" xfId="42" applyNumberFormat="1" applyFont="1" applyFill="1" applyBorder="1" applyAlignment="1">
      <alignment/>
    </xf>
    <xf numFmtId="164" fontId="10" fillId="4" borderId="26" xfId="42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/>
    </xf>
    <xf numFmtId="3" fontId="3" fillId="25" borderId="0" xfId="0" applyNumberFormat="1" applyFont="1" applyFill="1" applyBorder="1" applyAlignment="1">
      <alignment horizontal="center"/>
    </xf>
    <xf numFmtId="165" fontId="3" fillId="25" borderId="19" xfId="42" applyNumberFormat="1" applyFont="1" applyFill="1" applyBorder="1" applyAlignment="1">
      <alignment/>
    </xf>
    <xf numFmtId="0" fontId="2" fillId="24" borderId="20" xfId="0" applyFont="1" applyFill="1" applyBorder="1" applyAlignment="1">
      <alignment/>
    </xf>
    <xf numFmtId="49" fontId="2" fillId="24" borderId="21" xfId="42" applyNumberFormat="1" applyFont="1" applyFill="1" applyBorder="1" applyAlignment="1">
      <alignment horizontal="center"/>
    </xf>
    <xf numFmtId="10" fontId="2" fillId="24" borderId="20" xfId="42" applyNumberFormat="1" applyFont="1" applyFill="1" applyBorder="1" applyAlignment="1">
      <alignment horizontal="center"/>
    </xf>
    <xf numFmtId="164" fontId="2" fillId="24" borderId="21" xfId="42" applyNumberFormat="1" applyFont="1" applyFill="1" applyBorder="1" applyAlignment="1">
      <alignment horizontal="center"/>
    </xf>
    <xf numFmtId="164" fontId="2" fillId="24" borderId="21" xfId="42" applyNumberFormat="1" applyFont="1" applyFill="1" applyBorder="1" applyAlignment="1">
      <alignment/>
    </xf>
    <xf numFmtId="0" fontId="2" fillId="24" borderId="20" xfId="0" applyFont="1" applyFill="1" applyBorder="1" applyAlignment="1">
      <alignment wrapText="1"/>
    </xf>
    <xf numFmtId="164" fontId="2" fillId="24" borderId="31" xfId="42" applyNumberFormat="1" applyFont="1" applyFill="1" applyBorder="1" applyAlignment="1">
      <alignment/>
    </xf>
    <xf numFmtId="0" fontId="8" fillId="14" borderId="32" xfId="0" applyFont="1" applyFill="1" applyBorder="1" applyAlignment="1">
      <alignment/>
    </xf>
    <xf numFmtId="0" fontId="8" fillId="14" borderId="29" xfId="0" applyFont="1" applyFill="1" applyBorder="1" applyAlignment="1">
      <alignment horizontal="center"/>
    </xf>
    <xf numFmtId="0" fontId="2" fillId="14" borderId="29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4" borderId="1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4" fillId="0" borderId="0" xfId="0" applyFont="1" applyAlignment="1">
      <alignment/>
    </xf>
    <xf numFmtId="43" fontId="8" fillId="24" borderId="20" xfId="42" applyFont="1" applyFill="1" applyBorder="1" applyAlignment="1">
      <alignment horizontal="center"/>
    </xf>
    <xf numFmtId="0" fontId="2" fillId="14" borderId="15" xfId="42" applyNumberFormat="1" applyFont="1" applyFill="1" applyBorder="1" applyAlignment="1">
      <alignment horizontal="center" vertical="center"/>
    </xf>
    <xf numFmtId="0" fontId="2" fillId="14" borderId="17" xfId="42" applyNumberFormat="1" applyFont="1" applyFill="1" applyBorder="1" applyAlignment="1">
      <alignment horizontal="center" vertical="center"/>
    </xf>
    <xf numFmtId="0" fontId="2" fillId="14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8" fillId="24" borderId="21" xfId="42" applyNumberFormat="1" applyFont="1" applyFill="1" applyBorder="1" applyAlignment="1">
      <alignment horizontal="center" vertical="top"/>
    </xf>
    <xf numFmtId="164" fontId="8" fillId="24" borderId="21" xfId="42" applyNumberFormat="1" applyFont="1" applyFill="1" applyBorder="1" applyAlignment="1">
      <alignment horizontal="center" vertical="top"/>
    </xf>
    <xf numFmtId="164" fontId="8" fillId="24" borderId="21" xfId="42" applyNumberFormat="1" applyFont="1" applyFill="1" applyBorder="1" applyAlignment="1">
      <alignment vertical="top"/>
    </xf>
    <xf numFmtId="164" fontId="8" fillId="24" borderId="31" xfId="42" applyNumberFormat="1" applyFont="1" applyFill="1" applyBorder="1" applyAlignment="1">
      <alignment vertical="top"/>
    </xf>
    <xf numFmtId="164" fontId="8" fillId="24" borderId="32" xfId="42" applyNumberFormat="1" applyFont="1" applyFill="1" applyBorder="1" applyAlignment="1">
      <alignment vertical="top"/>
    </xf>
    <xf numFmtId="43" fontId="0" fillId="0" borderId="0" xfId="42" applyFont="1" applyAlignment="1">
      <alignment/>
    </xf>
    <xf numFmtId="43" fontId="10" fillId="25" borderId="19" xfId="42" applyFont="1" applyFill="1" applyBorder="1" applyAlignment="1">
      <alignment/>
    </xf>
    <xf numFmtId="43" fontId="8" fillId="24" borderId="20" xfId="42" applyFont="1" applyFill="1" applyBorder="1" applyAlignment="1">
      <alignment/>
    </xf>
    <xf numFmtId="43" fontId="8" fillId="24" borderId="19" xfId="42" applyFont="1" applyFill="1" applyBorder="1" applyAlignment="1">
      <alignment/>
    </xf>
    <xf numFmtId="43" fontId="8" fillId="24" borderId="0" xfId="42" applyFont="1" applyFill="1" applyBorder="1" applyAlignment="1">
      <alignment/>
    </xf>
    <xf numFmtId="43" fontId="8" fillId="24" borderId="22" xfId="42" applyFont="1" applyFill="1" applyBorder="1" applyAlignment="1">
      <alignment/>
    </xf>
    <xf numFmtId="43" fontId="4" fillId="14" borderId="12" xfId="42" applyFont="1" applyFill="1" applyBorder="1" applyAlignment="1">
      <alignment/>
    </xf>
    <xf numFmtId="43" fontId="23" fillId="0" borderId="0" xfId="42" applyFont="1" applyBorder="1" applyAlignment="1">
      <alignment horizontal="center"/>
    </xf>
    <xf numFmtId="43" fontId="6" fillId="0" borderId="0" xfId="42" applyFont="1" applyAlignment="1">
      <alignment/>
    </xf>
    <xf numFmtId="43" fontId="0" fillId="0" borderId="0" xfId="42" applyFont="1" applyAlignment="1">
      <alignment/>
    </xf>
    <xf numFmtId="2" fontId="0" fillId="0" borderId="0" xfId="0" applyNumberFormat="1" applyFont="1" applyAlignment="1">
      <alignment/>
    </xf>
    <xf numFmtId="2" fontId="8" fillId="14" borderId="29" xfId="0" applyNumberFormat="1" applyFont="1" applyFill="1" applyBorder="1" applyAlignment="1">
      <alignment horizontal="center"/>
    </xf>
    <xf numFmtId="2" fontId="23" fillId="0" borderId="0" xfId="53" applyNumberFormat="1" applyFont="1" applyBorder="1" applyAlignment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14" borderId="28" xfId="0" applyFont="1" applyFill="1" applyBorder="1" applyAlignment="1">
      <alignment horizontal="right" wrapText="1"/>
    </xf>
    <xf numFmtId="0" fontId="2" fillId="24" borderId="19" xfId="0" applyFont="1" applyFill="1" applyBorder="1" applyAlignment="1">
      <alignment horizontal="right"/>
    </xf>
    <xf numFmtId="10" fontId="8" fillId="24" borderId="19" xfId="42" applyNumberFormat="1" applyFont="1" applyFill="1" applyBorder="1" applyAlignment="1">
      <alignment horizontal="right"/>
    </xf>
    <xf numFmtId="10" fontId="8" fillId="24" borderId="28" xfId="42" applyNumberFormat="1" applyFont="1" applyFill="1" applyBorder="1" applyAlignment="1">
      <alignment horizontal="right"/>
    </xf>
    <xf numFmtId="10" fontId="4" fillId="14" borderId="33" xfId="42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164" fontId="0" fillId="0" borderId="0" xfId="42" applyNumberFormat="1" applyFont="1" applyAlignment="1">
      <alignment/>
    </xf>
    <xf numFmtId="164" fontId="8" fillId="14" borderId="23" xfId="42" applyNumberFormat="1" applyFont="1" applyFill="1" applyBorder="1" applyAlignment="1">
      <alignment horizontal="center"/>
    </xf>
    <xf numFmtId="164" fontId="2" fillId="24" borderId="18" xfId="42" applyNumberFormat="1" applyFont="1" applyFill="1" applyBorder="1" applyAlignment="1">
      <alignment horizontal="center"/>
    </xf>
    <xf numFmtId="164" fontId="2" fillId="24" borderId="19" xfId="42" applyNumberFormat="1" applyFont="1" applyFill="1" applyBorder="1" applyAlignment="1">
      <alignment horizontal="center"/>
    </xf>
    <xf numFmtId="164" fontId="2" fillId="24" borderId="20" xfId="42" applyNumberFormat="1" applyFont="1" applyFill="1" applyBorder="1" applyAlignment="1">
      <alignment horizontal="center" wrapText="1"/>
    </xf>
    <xf numFmtId="164" fontId="2" fillId="24" borderId="22" xfId="42" applyNumberFormat="1" applyFont="1" applyFill="1" applyBorder="1" applyAlignment="1">
      <alignment horizontal="center"/>
    </xf>
    <xf numFmtId="164" fontId="4" fillId="14" borderId="11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/>
    </xf>
    <xf numFmtId="164" fontId="10" fillId="25" borderId="0" xfId="42" applyNumberFormat="1" applyFont="1" applyFill="1" applyBorder="1" applyAlignment="1">
      <alignment horizontal="center"/>
    </xf>
    <xf numFmtId="0" fontId="8" fillId="24" borderId="19" xfId="0" applyFont="1" applyFill="1" applyBorder="1" applyAlignment="1">
      <alignment horizontal="left" vertical="top" wrapText="1"/>
    </xf>
    <xf numFmtId="0" fontId="8" fillId="24" borderId="20" xfId="0" applyFont="1" applyFill="1" applyBorder="1" applyAlignment="1">
      <alignment horizontal="left"/>
    </xf>
    <xf numFmtId="0" fontId="8" fillId="24" borderId="20" xfId="0" applyFont="1" applyFill="1" applyBorder="1" applyAlignment="1">
      <alignment horizontal="left" wrapText="1"/>
    </xf>
    <xf numFmtId="0" fontId="8" fillId="24" borderId="2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164" fontId="2" fillId="8" borderId="17" xfId="42" applyNumberFormat="1" applyFont="1" applyFill="1" applyBorder="1" applyAlignment="1">
      <alignment horizontal="center"/>
    </xf>
    <xf numFmtId="43" fontId="8" fillId="24" borderId="20" xfId="42" applyNumberFormat="1" applyFont="1" applyFill="1" applyBorder="1" applyAlignment="1">
      <alignment horizontal="center"/>
    </xf>
    <xf numFmtId="43" fontId="8" fillId="24" borderId="19" xfId="42" applyNumberFormat="1" applyFont="1" applyFill="1" applyBorder="1" applyAlignment="1">
      <alignment horizontal="center"/>
    </xf>
    <xf numFmtId="43" fontId="8" fillId="24" borderId="0" xfId="42" applyNumberFormat="1" applyFont="1" applyFill="1" applyBorder="1" applyAlignment="1">
      <alignment horizontal="center"/>
    </xf>
    <xf numFmtId="43" fontId="4" fillId="20" borderId="12" xfId="42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9" fillId="4" borderId="19" xfId="42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43" fontId="9" fillId="4" borderId="19" xfId="42" applyNumberFormat="1" applyFont="1" applyFill="1" applyBorder="1" applyAlignment="1">
      <alignment/>
    </xf>
    <xf numFmtId="43" fontId="9" fillId="0" borderId="0" xfId="0" applyNumberFormat="1" applyFont="1" applyAlignment="1">
      <alignment/>
    </xf>
    <xf numFmtId="0" fontId="0" fillId="0" borderId="22" xfId="0" applyBorder="1" applyAlignment="1">
      <alignment/>
    </xf>
    <xf numFmtId="43" fontId="2" fillId="24" borderId="20" xfId="42" applyNumberFormat="1" applyFont="1" applyFill="1" applyBorder="1" applyAlignment="1">
      <alignment horizontal="center"/>
    </xf>
    <xf numFmtId="43" fontId="2" fillId="24" borderId="29" xfId="42" applyNumberFormat="1" applyFont="1" applyFill="1" applyBorder="1" applyAlignment="1">
      <alignment horizontal="center"/>
    </xf>
    <xf numFmtId="43" fontId="4" fillId="14" borderId="12" xfId="42" applyNumberFormat="1" applyFont="1" applyFill="1" applyBorder="1" applyAlignment="1">
      <alignment horizontal="center"/>
    </xf>
    <xf numFmtId="49" fontId="8" fillId="24" borderId="21" xfId="42" applyNumberFormat="1" applyFont="1" applyFill="1" applyBorder="1" applyAlignment="1">
      <alignment horizontal="center"/>
    </xf>
    <xf numFmtId="0" fontId="8" fillId="24" borderId="20" xfId="0" applyFont="1" applyFill="1" applyBorder="1" applyAlignment="1">
      <alignment/>
    </xf>
    <xf numFmtId="9" fontId="8" fillId="14" borderId="27" xfId="56" applyFont="1" applyFill="1" applyBorder="1" applyAlignment="1">
      <alignment/>
    </xf>
    <xf numFmtId="49" fontId="2" fillId="8" borderId="35" xfId="0" applyNumberFormat="1" applyFont="1" applyFill="1" applyBorder="1" applyAlignment="1">
      <alignment horizontal="center"/>
    </xf>
    <xf numFmtId="0" fontId="2" fillId="8" borderId="36" xfId="0" applyFont="1" applyFill="1" applyBorder="1" applyAlignment="1">
      <alignment/>
    </xf>
    <xf numFmtId="0" fontId="2" fillId="8" borderId="37" xfId="0" applyFont="1" applyFill="1" applyBorder="1" applyAlignment="1">
      <alignment/>
    </xf>
    <xf numFmtId="0" fontId="2" fillId="8" borderId="38" xfId="0" applyFont="1" applyFill="1" applyBorder="1" applyAlignment="1">
      <alignment/>
    </xf>
    <xf numFmtId="164" fontId="2" fillId="8" borderId="35" xfId="42" applyNumberFormat="1" applyFont="1" applyFill="1" applyBorder="1" applyAlignment="1">
      <alignment horizontal="center" wrapText="1"/>
    </xf>
    <xf numFmtId="164" fontId="2" fillId="8" borderId="37" xfId="42" applyNumberFormat="1" applyFont="1" applyFill="1" applyBorder="1" applyAlignment="1">
      <alignment horizontal="center" wrapText="1"/>
    </xf>
    <xf numFmtId="0" fontId="0" fillId="8" borderId="0" xfId="0" applyFill="1" applyAlignment="1">
      <alignment/>
    </xf>
    <xf numFmtId="49" fontId="2" fillId="8" borderId="29" xfId="0" applyNumberFormat="1" applyFont="1" applyFill="1" applyBorder="1" applyAlignment="1">
      <alignment horizontal="center"/>
    </xf>
    <xf numFmtId="0" fontId="2" fillId="8" borderId="28" xfId="0" applyFont="1" applyFill="1" applyBorder="1" applyAlignment="1">
      <alignment/>
    </xf>
    <xf numFmtId="0" fontId="2" fillId="8" borderId="22" xfId="0" applyFont="1" applyFill="1" applyBorder="1" applyAlignment="1">
      <alignment/>
    </xf>
    <xf numFmtId="0" fontId="2" fillId="8" borderId="23" xfId="0" applyFont="1" applyFill="1" applyBorder="1" applyAlignment="1">
      <alignment/>
    </xf>
    <xf numFmtId="0" fontId="2" fillId="8" borderId="29" xfId="0" applyFont="1" applyFill="1" applyBorder="1" applyAlignment="1">
      <alignment horizontal="center" wrapText="1"/>
    </xf>
    <xf numFmtId="164" fontId="2" fillId="8" borderId="29" xfId="42" applyNumberFormat="1" applyFont="1" applyFill="1" applyBorder="1" applyAlignment="1">
      <alignment horizontal="center"/>
    </xf>
    <xf numFmtId="49" fontId="2" fillId="8" borderId="17" xfId="0" applyNumberFormat="1" applyFont="1" applyFill="1" applyBorder="1" applyAlignment="1">
      <alignment horizontal="center"/>
    </xf>
    <xf numFmtId="0" fontId="2" fillId="8" borderId="25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2" fillId="8" borderId="17" xfId="0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left"/>
    </xf>
    <xf numFmtId="0" fontId="21" fillId="24" borderId="19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30" xfId="0" applyFont="1" applyFill="1" applyBorder="1" applyAlignment="1">
      <alignment/>
    </xf>
    <xf numFmtId="164" fontId="8" fillId="24" borderId="18" xfId="42" applyNumberFormat="1" applyFont="1" applyFill="1" applyBorder="1" applyAlignment="1">
      <alignment horizontal="center"/>
    </xf>
    <xf numFmtId="9" fontId="8" fillId="24" borderId="20" xfId="56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0" fontId="2" fillId="24" borderId="19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43" fontId="2" fillId="24" borderId="0" xfId="0" applyNumberFormat="1" applyFont="1" applyFill="1" applyBorder="1" applyAlignment="1">
      <alignment horizontal="center"/>
    </xf>
    <xf numFmtId="164" fontId="8" fillId="24" borderId="19" xfId="42" applyNumberFormat="1" applyFont="1" applyFill="1" applyBorder="1" applyAlignment="1">
      <alignment/>
    </xf>
    <xf numFmtId="164" fontId="8" fillId="24" borderId="20" xfId="42" applyNumberFormat="1" applyFont="1" applyFill="1" applyBorder="1" applyAlignment="1">
      <alignment/>
    </xf>
    <xf numFmtId="43" fontId="8" fillId="24" borderId="0" xfId="42" applyNumberFormat="1" applyFont="1" applyFill="1" applyBorder="1" applyAlignment="1">
      <alignment/>
    </xf>
    <xf numFmtId="164" fontId="27" fillId="24" borderId="19" xfId="42" applyNumberFormat="1" applyFont="1" applyFill="1" applyBorder="1" applyAlignment="1">
      <alignment/>
    </xf>
    <xf numFmtId="164" fontId="2" fillId="24" borderId="19" xfId="42" applyNumberFormat="1" applyFont="1" applyFill="1" applyBorder="1" applyAlignment="1">
      <alignment/>
    </xf>
    <xf numFmtId="43" fontId="2" fillId="24" borderId="19" xfId="42" applyNumberFormat="1" applyFont="1" applyFill="1" applyBorder="1" applyAlignment="1">
      <alignment/>
    </xf>
    <xf numFmtId="9" fontId="2" fillId="24" borderId="20" xfId="56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 vertical="top"/>
    </xf>
    <xf numFmtId="43" fontId="8" fillId="24" borderId="19" xfId="42" applyNumberFormat="1" applyFont="1" applyFill="1" applyBorder="1" applyAlignment="1">
      <alignment/>
    </xf>
    <xf numFmtId="49" fontId="2" fillId="24" borderId="30" xfId="0" applyNumberFormat="1" applyFont="1" applyFill="1" applyBorder="1" applyAlignment="1">
      <alignment horizontal="center"/>
    </xf>
    <xf numFmtId="164" fontId="27" fillId="24" borderId="20" xfId="42" applyNumberFormat="1" applyFont="1" applyFill="1" applyBorder="1" applyAlignment="1">
      <alignment/>
    </xf>
    <xf numFmtId="164" fontId="2" fillId="24" borderId="20" xfId="42" applyNumberFormat="1" applyFont="1" applyFill="1" applyBorder="1" applyAlignment="1">
      <alignment/>
    </xf>
    <xf numFmtId="43" fontId="2" fillId="24" borderId="20" xfId="42" applyNumberFormat="1" applyFont="1" applyFill="1" applyBorder="1" applyAlignment="1">
      <alignment/>
    </xf>
    <xf numFmtId="49" fontId="2" fillId="24" borderId="20" xfId="0" applyNumberFormat="1" applyFont="1" applyFill="1" applyBorder="1" applyAlignment="1">
      <alignment horizontal="center"/>
    </xf>
    <xf numFmtId="43" fontId="8" fillId="24" borderId="20" xfId="42" applyNumberFormat="1" applyFont="1" applyFill="1" applyBorder="1" applyAlignment="1">
      <alignment/>
    </xf>
    <xf numFmtId="49" fontId="2" fillId="24" borderId="20" xfId="0" applyNumberFormat="1" applyFont="1" applyFill="1" applyBorder="1" applyAlignment="1">
      <alignment horizontal="center" wrapText="1"/>
    </xf>
    <xf numFmtId="164" fontId="8" fillId="24" borderId="19" xfId="42" applyNumberFormat="1" applyFont="1" applyFill="1" applyBorder="1" applyAlignment="1">
      <alignment vertical="justify"/>
    </xf>
    <xf numFmtId="43" fontId="8" fillId="24" borderId="19" xfId="42" applyNumberFormat="1" applyFont="1" applyFill="1" applyBorder="1" applyAlignment="1">
      <alignment vertical="justify"/>
    </xf>
    <xf numFmtId="9" fontId="8" fillId="24" borderId="20" xfId="56" applyFont="1" applyFill="1" applyBorder="1" applyAlignment="1">
      <alignment horizontal="center" vertical="top"/>
    </xf>
    <xf numFmtId="49" fontId="2" fillId="24" borderId="0" xfId="0" applyNumberFormat="1" applyFont="1" applyFill="1" applyBorder="1" applyAlignment="1">
      <alignment horizontal="center" vertical="justify"/>
    </xf>
    <xf numFmtId="49" fontId="2" fillId="24" borderId="20" xfId="0" applyNumberFormat="1" applyFont="1" applyFill="1" applyBorder="1" applyAlignment="1">
      <alignment horizontal="center" vertical="justify"/>
    </xf>
    <xf numFmtId="164" fontId="8" fillId="24" borderId="20" xfId="42" applyNumberFormat="1" applyFont="1" applyFill="1" applyBorder="1" applyAlignment="1">
      <alignment vertical="justify"/>
    </xf>
    <xf numFmtId="43" fontId="8" fillId="24" borderId="20" xfId="42" applyNumberFormat="1" applyFont="1" applyFill="1" applyBorder="1" applyAlignment="1">
      <alignment vertical="justify"/>
    </xf>
    <xf numFmtId="49" fontId="2" fillId="24" borderId="20" xfId="0" applyNumberFormat="1" applyFont="1" applyFill="1" applyBorder="1" applyAlignment="1">
      <alignment horizontal="center" vertical="top"/>
    </xf>
    <xf numFmtId="164" fontId="28" fillId="24" borderId="19" xfId="42" applyNumberFormat="1" applyFont="1" applyFill="1" applyBorder="1" applyAlignment="1">
      <alignment/>
    </xf>
    <xf numFmtId="49" fontId="2" fillId="24" borderId="20" xfId="0" applyNumberFormat="1" applyFont="1" applyFill="1" applyBorder="1" applyAlignment="1">
      <alignment horizontal="center" vertical="top" wrapText="1"/>
    </xf>
    <xf numFmtId="164" fontId="27" fillId="24" borderId="30" xfId="42" applyNumberFormat="1" applyFont="1" applyFill="1" applyBorder="1" applyAlignment="1">
      <alignment/>
    </xf>
    <xf numFmtId="43" fontId="2" fillId="24" borderId="30" xfId="42" applyNumberFormat="1" applyFont="1" applyFill="1" applyBorder="1" applyAlignment="1">
      <alignment/>
    </xf>
    <xf numFmtId="164" fontId="27" fillId="24" borderId="20" xfId="42" applyNumberFormat="1" applyFont="1" applyFill="1" applyBorder="1" applyAlignment="1">
      <alignment vertical="top"/>
    </xf>
    <xf numFmtId="9" fontId="2" fillId="24" borderId="20" xfId="56" applyFont="1" applyFill="1" applyBorder="1" applyAlignment="1">
      <alignment horizontal="center" vertical="top"/>
    </xf>
    <xf numFmtId="164" fontId="27" fillId="24" borderId="20" xfId="42" applyNumberFormat="1" applyFont="1" applyFill="1" applyBorder="1" applyAlignment="1">
      <alignment horizontal="center"/>
    </xf>
    <xf numFmtId="43" fontId="2" fillId="24" borderId="20" xfId="0" applyNumberFormat="1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164" fontId="8" fillId="24" borderId="30" xfId="42" applyNumberFormat="1" applyFont="1" applyFill="1" applyBorder="1" applyAlignment="1">
      <alignment/>
    </xf>
    <xf numFmtId="0" fontId="8" fillId="24" borderId="30" xfId="0" applyFont="1" applyFill="1" applyBorder="1" applyAlignment="1">
      <alignment/>
    </xf>
    <xf numFmtId="164" fontId="2" fillId="24" borderId="29" xfId="42" applyNumberFormat="1" applyFont="1" applyFill="1" applyBorder="1" applyAlignment="1">
      <alignment/>
    </xf>
    <xf numFmtId="43" fontId="2" fillId="24" borderId="0" xfId="42" applyNumberFormat="1" applyFont="1" applyFill="1" applyBorder="1" applyAlignment="1">
      <alignment/>
    </xf>
    <xf numFmtId="0" fontId="0" fillId="26" borderId="0" xfId="0" applyFill="1" applyAlignment="1">
      <alignment/>
    </xf>
    <xf numFmtId="49" fontId="8" fillId="8" borderId="11" xfId="0" applyNumberFormat="1" applyFont="1" applyFill="1" applyBorder="1" applyAlignment="1">
      <alignment horizontal="center"/>
    </xf>
    <xf numFmtId="0" fontId="8" fillId="8" borderId="40" xfId="0" applyFont="1" applyFill="1" applyBorder="1" applyAlignment="1">
      <alignment/>
    </xf>
    <xf numFmtId="0" fontId="8" fillId="8" borderId="11" xfId="0" applyFont="1" applyFill="1" applyBorder="1" applyAlignment="1">
      <alignment/>
    </xf>
    <xf numFmtId="0" fontId="8" fillId="8" borderId="41" xfId="0" applyFont="1" applyFill="1" applyBorder="1" applyAlignment="1">
      <alignment/>
    </xf>
    <xf numFmtId="164" fontId="8" fillId="8" borderId="11" xfId="42" applyNumberFormat="1" applyFont="1" applyFill="1" applyBorder="1" applyAlignment="1">
      <alignment horizontal="center"/>
    </xf>
    <xf numFmtId="43" fontId="8" fillId="8" borderId="11" xfId="0" applyNumberFormat="1" applyFont="1" applyFill="1" applyBorder="1" applyAlignment="1">
      <alignment horizontal="center"/>
    </xf>
    <xf numFmtId="0" fontId="8" fillId="24" borderId="18" xfId="0" applyFont="1" applyFill="1" applyBorder="1" applyAlignment="1">
      <alignment horizontal="left"/>
    </xf>
    <xf numFmtId="0" fontId="2" fillId="24" borderId="2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49" fontId="8" fillId="8" borderId="41" xfId="0" applyNumberFormat="1" applyFont="1" applyFill="1" applyBorder="1" applyAlignment="1">
      <alignment horizontal="center"/>
    </xf>
    <xf numFmtId="10" fontId="8" fillId="8" borderId="12" xfId="56" applyNumberFormat="1" applyFont="1" applyFill="1" applyBorder="1" applyAlignment="1">
      <alignment horizontal="center"/>
    </xf>
    <xf numFmtId="43" fontId="2" fillId="24" borderId="19" xfId="42" applyNumberFormat="1" applyFont="1" applyFill="1" applyBorder="1" applyAlignment="1">
      <alignment vertical="center"/>
    </xf>
    <xf numFmtId="9" fontId="2" fillId="24" borderId="20" xfId="56" applyFont="1" applyFill="1" applyBorder="1" applyAlignment="1">
      <alignment horizontal="center" vertical="center"/>
    </xf>
    <xf numFmtId="164" fontId="27" fillId="24" borderId="19" xfId="42" applyNumberFormat="1" applyFont="1" applyFill="1" applyBorder="1" applyAlignment="1">
      <alignment vertical="top"/>
    </xf>
    <xf numFmtId="164" fontId="2" fillId="24" borderId="19" xfId="42" applyNumberFormat="1" applyFont="1" applyFill="1" applyBorder="1" applyAlignment="1">
      <alignment vertical="top"/>
    </xf>
    <xf numFmtId="43" fontId="2" fillId="24" borderId="19" xfId="42" applyNumberFormat="1" applyFont="1" applyFill="1" applyBorder="1" applyAlignment="1">
      <alignment vertical="top"/>
    </xf>
    <xf numFmtId="10" fontId="8" fillId="24" borderId="20" xfId="56" applyNumberFormat="1" applyFont="1" applyFill="1" applyBorder="1" applyAlignment="1">
      <alignment horizontal="center"/>
    </xf>
    <xf numFmtId="10" fontId="2" fillId="24" borderId="20" xfId="56" applyNumberFormat="1" applyFont="1" applyFill="1" applyBorder="1" applyAlignment="1">
      <alignment horizontal="center"/>
    </xf>
    <xf numFmtId="10" fontId="2" fillId="24" borderId="20" xfId="56" applyNumberFormat="1" applyFont="1" applyFill="1" applyBorder="1" applyAlignment="1">
      <alignment horizontal="center" vertical="top"/>
    </xf>
    <xf numFmtId="10" fontId="8" fillId="24" borderId="20" xfId="56" applyNumberFormat="1" applyFont="1" applyFill="1" applyBorder="1" applyAlignment="1">
      <alignment horizontal="center" vertical="top"/>
    </xf>
    <xf numFmtId="9" fontId="8" fillId="8" borderId="12" xfId="56" applyNumberFormat="1" applyFont="1" applyFill="1" applyBorder="1" applyAlignment="1">
      <alignment horizontal="center"/>
    </xf>
    <xf numFmtId="10" fontId="2" fillId="24" borderId="20" xfId="56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4" fontId="5" fillId="0" borderId="0" xfId="53" applyNumberFormat="1" applyFont="1" applyBorder="1" applyAlignment="1">
      <alignment horizontal="center"/>
      <protection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4" borderId="19" xfId="0" applyFont="1" applyFill="1" applyBorder="1" applyAlignment="1">
      <alignment wrapText="1"/>
    </xf>
    <xf numFmtId="4" fontId="9" fillId="4" borderId="19" xfId="42" applyNumberFormat="1" applyFont="1" applyFill="1" applyBorder="1" applyAlignment="1">
      <alignment horizontal="right" indent="1"/>
    </xf>
    <xf numFmtId="4" fontId="22" fillId="4" borderId="20" xfId="42" applyNumberFormat="1" applyFont="1" applyFill="1" applyBorder="1" applyAlignment="1">
      <alignment horizontal="right" indent="1"/>
    </xf>
    <xf numFmtId="172" fontId="9" fillId="4" borderId="19" xfId="42" applyNumberFormat="1" applyFont="1" applyFill="1" applyBorder="1" applyAlignment="1">
      <alignment horizontal="right" indent="1"/>
    </xf>
    <xf numFmtId="172" fontId="9" fillId="4" borderId="20" xfId="42" applyNumberFormat="1" applyFont="1" applyFill="1" applyBorder="1" applyAlignment="1">
      <alignment horizontal="right" indent="1"/>
    </xf>
    <xf numFmtId="0" fontId="8" fillId="14" borderId="42" xfId="0" applyFont="1" applyFill="1" applyBorder="1" applyAlignment="1">
      <alignment vertical="top"/>
    </xf>
    <xf numFmtId="0" fontId="8" fillId="14" borderId="43" xfId="0" applyFont="1" applyFill="1" applyBorder="1" applyAlignment="1">
      <alignment horizontal="center" vertical="top" wrapText="1"/>
    </xf>
    <xf numFmtId="0" fontId="8" fillId="14" borderId="14" xfId="0" applyFont="1" applyFill="1" applyBorder="1" applyAlignment="1">
      <alignment horizontal="center" vertical="top"/>
    </xf>
    <xf numFmtId="164" fontId="8" fillId="14" borderId="44" xfId="42" applyNumberFormat="1" applyFont="1" applyFill="1" applyBorder="1" applyAlignment="1">
      <alignment horizontal="center" vertical="top" wrapText="1"/>
    </xf>
    <xf numFmtId="2" fontId="8" fillId="14" borderId="14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164" fontId="2" fillId="24" borderId="20" xfId="42" applyNumberFormat="1" applyFont="1" applyFill="1" applyBorder="1" applyAlignment="1">
      <alignment horizontal="right" wrapText="1" indent="1"/>
    </xf>
    <xf numFmtId="0" fontId="13" fillId="0" borderId="0" xfId="0" applyFont="1" applyFill="1" applyBorder="1" applyAlignment="1">
      <alignment vertical="center"/>
    </xf>
    <xf numFmtId="4" fontId="8" fillId="24" borderId="19" xfId="42" applyNumberFormat="1" applyFont="1" applyFill="1" applyBorder="1" applyAlignment="1">
      <alignment horizontal="right" indent="2"/>
    </xf>
    <xf numFmtId="4" fontId="8" fillId="24" borderId="20" xfId="42" applyNumberFormat="1" applyFont="1" applyFill="1" applyBorder="1" applyAlignment="1">
      <alignment horizontal="right" indent="2"/>
    </xf>
    <xf numFmtId="4" fontId="2" fillId="24" borderId="19" xfId="42" applyNumberFormat="1" applyFont="1" applyFill="1" applyBorder="1" applyAlignment="1">
      <alignment horizontal="right" indent="2"/>
    </xf>
    <xf numFmtId="0" fontId="2" fillId="0" borderId="0" xfId="0" applyFont="1" applyBorder="1" applyAlignment="1">
      <alignment horizontal="left"/>
    </xf>
    <xf numFmtId="4" fontId="8" fillId="24" borderId="18" xfId="42" applyNumberFormat="1" applyFont="1" applyFill="1" applyBorder="1" applyAlignment="1">
      <alignment horizontal="right" indent="2"/>
    </xf>
    <xf numFmtId="4" fontId="2" fillId="24" borderId="20" xfId="42" applyNumberFormat="1" applyFont="1" applyFill="1" applyBorder="1" applyAlignment="1">
      <alignment horizontal="right" indent="2"/>
    </xf>
    <xf numFmtId="4" fontId="2" fillId="24" borderId="19" xfId="42" applyNumberFormat="1" applyFont="1" applyFill="1" applyBorder="1" applyAlignment="1">
      <alignment horizontal="right" vertical="center" indent="2"/>
    </xf>
    <xf numFmtId="4" fontId="8" fillId="24" borderId="19" xfId="42" applyNumberFormat="1" applyFont="1" applyFill="1" applyBorder="1" applyAlignment="1">
      <alignment horizontal="right" vertical="justify" indent="2"/>
    </xf>
    <xf numFmtId="4" fontId="8" fillId="24" borderId="20" xfId="42" applyNumberFormat="1" applyFont="1" applyFill="1" applyBorder="1" applyAlignment="1">
      <alignment horizontal="right" vertical="justify" indent="2"/>
    </xf>
    <xf numFmtId="4" fontId="2" fillId="24" borderId="30" xfId="42" applyNumberFormat="1" applyFont="1" applyFill="1" applyBorder="1" applyAlignment="1">
      <alignment horizontal="right" indent="2"/>
    </xf>
    <xf numFmtId="4" fontId="2" fillId="24" borderId="29" xfId="42" applyNumberFormat="1" applyFont="1" applyFill="1" applyBorder="1" applyAlignment="1">
      <alignment horizontal="right" indent="2"/>
    </xf>
    <xf numFmtId="4" fontId="8" fillId="8" borderId="12" xfId="42" applyNumberFormat="1" applyFont="1" applyFill="1" applyBorder="1" applyAlignment="1">
      <alignment horizontal="right" indent="2"/>
    </xf>
    <xf numFmtId="4" fontId="0" fillId="0" borderId="0" xfId="0" applyNumberFormat="1" applyAlignment="1">
      <alignment horizontal="right" indent="2"/>
    </xf>
    <xf numFmtId="0" fontId="8" fillId="0" borderId="0" xfId="0" applyFont="1" applyFill="1" applyBorder="1" applyAlignment="1">
      <alignment vertical="center"/>
    </xf>
    <xf numFmtId="164" fontId="34" fillId="0" borderId="0" xfId="42" applyNumberFormat="1" applyFont="1" applyFill="1" applyBorder="1" applyAlignment="1">
      <alignment vertical="center"/>
    </xf>
    <xf numFmtId="164" fontId="34" fillId="0" borderId="19" xfId="42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42" applyFont="1" applyAlignment="1">
      <alignment horizontal="right"/>
    </xf>
    <xf numFmtId="0" fontId="2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43" fontId="35" fillId="0" borderId="0" xfId="42" applyFont="1" applyAlignment="1">
      <alignment horizontal="center"/>
    </xf>
    <xf numFmtId="0" fontId="23" fillId="8" borderId="27" xfId="0" applyFont="1" applyFill="1" applyBorder="1" applyAlignment="1">
      <alignment horizontal="center"/>
    </xf>
    <xf numFmtId="0" fontId="23" fillId="8" borderId="27" xfId="0" applyFont="1" applyFill="1" applyBorder="1" applyAlignment="1">
      <alignment horizontal="center" wrapText="1"/>
    </xf>
    <xf numFmtId="49" fontId="23" fillId="8" borderId="27" xfId="42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49" fontId="23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164" fontId="1" fillId="0" borderId="27" xfId="42" applyNumberFormat="1" applyFont="1" applyFill="1" applyBorder="1" applyAlignment="1">
      <alignment horizontal="center" vertical="center"/>
    </xf>
    <xf numFmtId="9" fontId="1" fillId="0" borderId="27" xfId="56" applyFont="1" applyFill="1" applyBorder="1" applyAlignment="1">
      <alignment horizontal="center" vertical="center"/>
    </xf>
    <xf numFmtId="164" fontId="1" fillId="0" borderId="27" xfId="42" applyNumberFormat="1" applyFont="1" applyFill="1" applyBorder="1" applyAlignment="1">
      <alignment vertical="center"/>
    </xf>
    <xf numFmtId="43" fontId="1" fillId="0" borderId="27" xfId="42" applyFont="1" applyFill="1" applyBorder="1" applyAlignment="1">
      <alignment vertical="center"/>
    </xf>
    <xf numFmtId="0" fontId="36" fillId="22" borderId="27" xfId="0" applyFont="1" applyFill="1" applyBorder="1" applyAlignment="1">
      <alignment horizontal="center" vertical="center"/>
    </xf>
    <xf numFmtId="0" fontId="36" fillId="22" borderId="27" xfId="0" applyFont="1" applyFill="1" applyBorder="1" applyAlignment="1">
      <alignment vertical="center" wrapText="1"/>
    </xf>
    <xf numFmtId="49" fontId="36" fillId="22" borderId="27" xfId="0" applyNumberFormat="1" applyFont="1" applyFill="1" applyBorder="1" applyAlignment="1">
      <alignment horizontal="center" vertical="center"/>
    </xf>
    <xf numFmtId="164" fontId="36" fillId="22" borderId="27" xfId="42" applyNumberFormat="1" applyFont="1" applyFill="1" applyBorder="1" applyAlignment="1">
      <alignment vertical="center"/>
    </xf>
    <xf numFmtId="9" fontId="1" fillId="22" borderId="27" xfId="56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4" fontId="1" fillId="0" borderId="27" xfId="42" applyNumberFormat="1" applyFont="1" applyFill="1" applyBorder="1" applyAlignment="1">
      <alignment horizontal="right" vertical="center" indent="2"/>
    </xf>
    <xf numFmtId="4" fontId="36" fillId="22" borderId="27" xfId="42" applyNumberFormat="1" applyFont="1" applyFill="1" applyBorder="1" applyAlignment="1">
      <alignment horizontal="right" vertical="center" indent="2"/>
    </xf>
    <xf numFmtId="43" fontId="36" fillId="22" borderId="27" xfId="42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42" applyNumberFormat="1" applyFont="1" applyBorder="1" applyAlignment="1">
      <alignment vertical="center"/>
    </xf>
    <xf numFmtId="43" fontId="1" fillId="0" borderId="27" xfId="42" applyFont="1" applyBorder="1" applyAlignment="1">
      <alignment vertical="center"/>
    </xf>
    <xf numFmtId="0" fontId="36" fillId="22" borderId="27" xfId="0" applyFont="1" applyFill="1" applyBorder="1" applyAlignment="1">
      <alignment vertical="center" wrapText="1" shrinkToFit="1"/>
    </xf>
    <xf numFmtId="0" fontId="1" fillId="0" borderId="27" xfId="0" applyFont="1" applyBorder="1" applyAlignment="1">
      <alignment vertical="center" shrinkToFit="1"/>
    </xf>
    <xf numFmtId="3" fontId="1" fillId="0" borderId="27" xfId="42" applyNumberFormat="1" applyFont="1" applyBorder="1" applyAlignment="1">
      <alignment horizontal="right" vertical="center" indent="2"/>
    </xf>
    <xf numFmtId="0" fontId="1" fillId="0" borderId="27" xfId="0" applyFont="1" applyFill="1" applyBorder="1" applyAlignment="1">
      <alignment vertical="center" shrinkToFit="1"/>
    </xf>
    <xf numFmtId="0" fontId="1" fillId="0" borderId="0" xfId="0" applyFont="1" applyFill="1" applyAlignment="1">
      <alignment wrapText="1"/>
    </xf>
    <xf numFmtId="164" fontId="1" fillId="0" borderId="0" xfId="42" applyNumberFormat="1" applyFont="1" applyAlignment="1">
      <alignment horizontal="right"/>
    </xf>
    <xf numFmtId="43" fontId="23" fillId="0" borderId="0" xfId="42" applyFont="1" applyFill="1" applyBorder="1" applyAlignment="1">
      <alignment/>
    </xf>
    <xf numFmtId="4" fontId="1" fillId="0" borderId="27" xfId="42" applyNumberFormat="1" applyFont="1" applyFill="1" applyBorder="1" applyAlignment="1">
      <alignment horizontal="right" vertical="center" indent="1"/>
    </xf>
    <xf numFmtId="4" fontId="36" fillId="22" borderId="27" xfId="42" applyNumberFormat="1" applyFont="1" applyFill="1" applyBorder="1" applyAlignment="1">
      <alignment horizontal="right" vertical="center" indent="1"/>
    </xf>
    <xf numFmtId="9" fontId="8" fillId="8" borderId="27" xfId="42" applyNumberFormat="1" applyFont="1" applyFill="1" applyBorder="1" applyAlignment="1">
      <alignment horizontal="center" wrapText="1"/>
    </xf>
    <xf numFmtId="10" fontId="8" fillId="8" borderId="27" xfId="0" applyNumberFormat="1" applyFont="1" applyFill="1" applyBorder="1" applyAlignment="1">
      <alignment horizontal="right"/>
    </xf>
    <xf numFmtId="49" fontId="8" fillId="8" borderId="27" xfId="0" applyNumberFormat="1" applyFont="1" applyFill="1" applyBorder="1" applyAlignment="1">
      <alignment horizontal="center"/>
    </xf>
    <xf numFmtId="4" fontId="8" fillId="24" borderId="27" xfId="42" applyNumberFormat="1" applyFont="1" applyFill="1" applyBorder="1" applyAlignment="1">
      <alignment/>
    </xf>
    <xf numFmtId="9" fontId="8" fillId="24" borderId="27" xfId="42" applyNumberFormat="1" applyFont="1" applyFill="1" applyBorder="1" applyAlignment="1">
      <alignment horizontal="center"/>
    </xf>
    <xf numFmtId="10" fontId="8" fillId="24" borderId="27" xfId="0" applyNumberFormat="1" applyFont="1" applyFill="1" applyBorder="1" applyAlignment="1">
      <alignment horizontal="right"/>
    </xf>
    <xf numFmtId="9" fontId="2" fillId="24" borderId="27" xfId="42" applyNumberFormat="1" applyFont="1" applyFill="1" applyBorder="1" applyAlignment="1">
      <alignment horizontal="center"/>
    </xf>
    <xf numFmtId="10" fontId="2" fillId="24" borderId="27" xfId="0" applyNumberFormat="1" applyFont="1" applyFill="1" applyBorder="1" applyAlignment="1">
      <alignment horizontal="right"/>
    </xf>
    <xf numFmtId="9" fontId="30" fillId="24" borderId="27" xfId="42" applyNumberFormat="1" applyFont="1" applyFill="1" applyBorder="1" applyAlignment="1">
      <alignment horizontal="center"/>
    </xf>
    <xf numFmtId="10" fontId="30" fillId="24" borderId="27" xfId="0" applyNumberFormat="1" applyFont="1" applyFill="1" applyBorder="1" applyAlignment="1">
      <alignment horizontal="right"/>
    </xf>
    <xf numFmtId="9" fontId="2" fillId="24" borderId="27" xfId="0" applyNumberFormat="1" applyFont="1" applyFill="1" applyBorder="1" applyAlignment="1">
      <alignment/>
    </xf>
    <xf numFmtId="10" fontId="8" fillId="8" borderId="27" xfId="42" applyNumberFormat="1" applyFont="1" applyFill="1" applyBorder="1" applyAlignment="1">
      <alignment horizontal="center"/>
    </xf>
    <xf numFmtId="10" fontId="2" fillId="8" borderId="27" xfId="0" applyNumberFormat="1" applyFont="1" applyFill="1" applyBorder="1" applyAlignment="1">
      <alignment horizontal="right"/>
    </xf>
    <xf numFmtId="0" fontId="0" fillId="24" borderId="0" xfId="0" applyFill="1" applyAlignment="1">
      <alignment vertical="top" wrapText="1"/>
    </xf>
    <xf numFmtId="0" fontId="0" fillId="24" borderId="30" xfId="0" applyFill="1" applyBorder="1" applyAlignment="1">
      <alignment vertical="top" wrapText="1"/>
    </xf>
    <xf numFmtId="0" fontId="0" fillId="24" borderId="19" xfId="0" applyFill="1" applyBorder="1" applyAlignment="1">
      <alignment vertical="top" wrapText="1"/>
    </xf>
    <xf numFmtId="0" fontId="2" fillId="8" borderId="28" xfId="0" applyFont="1" applyFill="1" applyBorder="1" applyAlignment="1">
      <alignment horizontal="center" vertical="top" wrapText="1"/>
    </xf>
    <xf numFmtId="0" fontId="2" fillId="8" borderId="29" xfId="0" applyFont="1" applyFill="1" applyBorder="1" applyAlignment="1">
      <alignment horizontal="center" vertical="top" wrapText="1"/>
    </xf>
    <xf numFmtId="0" fontId="2" fillId="8" borderId="22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left" wrapText="1"/>
    </xf>
    <xf numFmtId="49" fontId="2" fillId="24" borderId="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 horizontal="left"/>
    </xf>
    <xf numFmtId="0" fontId="0" fillId="24" borderId="30" xfId="0" applyFill="1" applyBorder="1" applyAlignment="1">
      <alignment horizontal="left"/>
    </xf>
    <xf numFmtId="164" fontId="2" fillId="24" borderId="0" xfId="42" applyNumberFormat="1" applyFont="1" applyFill="1" applyBorder="1" applyAlignment="1">
      <alignment/>
    </xf>
    <xf numFmtId="0" fontId="2" fillId="24" borderId="19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 vertical="top"/>
    </xf>
    <xf numFmtId="164" fontId="8" fillId="24" borderId="0" xfId="42" applyNumberFormat="1" applyFont="1" applyFill="1" applyBorder="1" applyAlignment="1">
      <alignment/>
    </xf>
    <xf numFmtId="4" fontId="8" fillId="24" borderId="30" xfId="42" applyNumberFormat="1" applyFont="1" applyFill="1" applyBorder="1" applyAlignment="1">
      <alignment horizontal="right" indent="2"/>
    </xf>
    <xf numFmtId="0" fontId="15" fillId="0" borderId="0" xfId="0" applyFont="1" applyBorder="1" applyAlignment="1">
      <alignment/>
    </xf>
    <xf numFmtId="4" fontId="8" fillId="8" borderId="27" xfId="0" applyNumberFormat="1" applyFont="1" applyFill="1" applyBorder="1" applyAlignment="1">
      <alignment horizontal="center"/>
    </xf>
    <xf numFmtId="4" fontId="8" fillId="8" borderId="27" xfId="42" applyNumberFormat="1" applyFont="1" applyFill="1" applyBorder="1" applyAlignment="1">
      <alignment horizontal="center" wrapText="1"/>
    </xf>
    <xf numFmtId="4" fontId="8" fillId="8" borderId="27" xfId="42" applyNumberFormat="1" applyFont="1" applyFill="1" applyBorder="1" applyAlignment="1">
      <alignment wrapText="1"/>
    </xf>
    <xf numFmtId="4" fontId="8" fillId="24" borderId="27" xfId="0" applyNumberFormat="1" applyFont="1" applyFill="1" applyBorder="1" applyAlignment="1">
      <alignment horizontal="left"/>
    </xf>
    <xf numFmtId="4" fontId="2" fillId="24" borderId="27" xfId="0" applyNumberFormat="1" applyFont="1" applyFill="1" applyBorder="1" applyAlignment="1">
      <alignment/>
    </xf>
    <xf numFmtId="4" fontId="8" fillId="24" borderId="27" xfId="0" applyNumberFormat="1" applyFont="1" applyFill="1" applyBorder="1" applyAlignment="1">
      <alignment horizontal="center"/>
    </xf>
    <xf numFmtId="4" fontId="2" fillId="24" borderId="27" xfId="0" applyNumberFormat="1" applyFont="1" applyFill="1" applyBorder="1" applyAlignment="1">
      <alignment horizontal="center"/>
    </xf>
    <xf numFmtId="4" fontId="2" fillId="24" borderId="27" xfId="42" applyNumberFormat="1" applyFont="1" applyFill="1" applyBorder="1" applyAlignment="1">
      <alignment/>
    </xf>
    <xf numFmtId="4" fontId="31" fillId="24" borderId="27" xfId="0" applyNumberFormat="1" applyFont="1" applyFill="1" applyBorder="1" applyAlignment="1">
      <alignment horizontal="center"/>
    </xf>
    <xf numFmtId="4" fontId="32" fillId="24" borderId="27" xfId="0" applyNumberFormat="1" applyFont="1" applyFill="1" applyBorder="1" applyAlignment="1">
      <alignment horizontal="center"/>
    </xf>
    <xf numFmtId="4" fontId="33" fillId="24" borderId="27" xfId="42" applyNumberFormat="1" applyFont="1" applyFill="1" applyBorder="1" applyAlignment="1">
      <alignment/>
    </xf>
    <xf numFmtId="4" fontId="30" fillId="24" borderId="27" xfId="0" applyNumberFormat="1" applyFont="1" applyFill="1" applyBorder="1" applyAlignment="1">
      <alignment horizontal="center"/>
    </xf>
    <xf numFmtId="4" fontId="8" fillId="24" borderId="27" xfId="0" applyNumberFormat="1" applyFont="1" applyFill="1" applyBorder="1" applyAlignment="1">
      <alignment horizontal="center" vertical="top"/>
    </xf>
    <xf numFmtId="4" fontId="8" fillId="24" borderId="27" xfId="0" applyNumberFormat="1" applyFont="1" applyFill="1" applyBorder="1" applyAlignment="1">
      <alignment/>
    </xf>
    <xf numFmtId="3" fontId="8" fillId="8" borderId="27" xfId="0" applyNumberFormat="1" applyFont="1" applyFill="1" applyBorder="1" applyAlignment="1">
      <alignment horizontal="center"/>
    </xf>
    <xf numFmtId="0" fontId="2" fillId="24" borderId="20" xfId="42" applyNumberFormat="1" applyFont="1" applyFill="1" applyBorder="1" applyAlignment="1">
      <alignment horizontal="center"/>
    </xf>
    <xf numFmtId="4" fontId="2" fillId="24" borderId="20" xfId="42" applyNumberFormat="1" applyFont="1" applyFill="1" applyBorder="1" applyAlignment="1">
      <alignment horizontal="right" indent="1"/>
    </xf>
    <xf numFmtId="4" fontId="4" fillId="20" borderId="12" xfId="42" applyNumberFormat="1" applyFont="1" applyFill="1" applyBorder="1" applyAlignment="1">
      <alignment horizontal="right" indent="1"/>
    </xf>
    <xf numFmtId="4" fontId="2" fillId="24" borderId="34" xfId="0" applyNumberFormat="1" applyFont="1" applyFill="1" applyBorder="1" applyAlignment="1">
      <alignment/>
    </xf>
    <xf numFmtId="4" fontId="2" fillId="24" borderId="26" xfId="0" applyNumberFormat="1" applyFont="1" applyFill="1" applyBorder="1" applyAlignment="1">
      <alignment horizontal="center"/>
    </xf>
    <xf numFmtId="4" fontId="2" fillId="24" borderId="45" xfId="0" applyNumberFormat="1" applyFont="1" applyFill="1" applyBorder="1" applyAlignment="1">
      <alignment horizontal="center"/>
    </xf>
    <xf numFmtId="4" fontId="2" fillId="24" borderId="26" xfId="0" applyNumberFormat="1" applyFont="1" applyFill="1" applyBorder="1" applyAlignment="1">
      <alignment/>
    </xf>
    <xf numFmtId="4" fontId="2" fillId="24" borderId="45" xfId="0" applyNumberFormat="1" applyFont="1" applyFill="1" applyBorder="1" applyAlignment="1">
      <alignment/>
    </xf>
    <xf numFmtId="4" fontId="30" fillId="24" borderId="26" xfId="0" applyNumberFormat="1" applyFont="1" applyFill="1" applyBorder="1" applyAlignment="1">
      <alignment horizontal="center"/>
    </xf>
    <xf numFmtId="4" fontId="30" fillId="24" borderId="45" xfId="0" applyNumberFormat="1" applyFont="1" applyFill="1" applyBorder="1" applyAlignment="1">
      <alignment horizontal="center"/>
    </xf>
    <xf numFmtId="4" fontId="33" fillId="24" borderId="14" xfId="0" applyNumberFormat="1" applyFont="1" applyFill="1" applyBorder="1" applyAlignment="1">
      <alignment horizontal="left"/>
    </xf>
    <xf numFmtId="4" fontId="33" fillId="24" borderId="14" xfId="0" applyNumberFormat="1" applyFont="1" applyFill="1" applyBorder="1" applyAlignment="1">
      <alignment/>
    </xf>
    <xf numFmtId="4" fontId="32" fillId="24" borderId="26" xfId="0" applyNumberFormat="1" applyFont="1" applyFill="1" applyBorder="1" applyAlignment="1">
      <alignment horizontal="center"/>
    </xf>
    <xf numFmtId="4" fontId="33" fillId="24" borderId="45" xfId="42" applyNumberFormat="1" applyFont="1" applyFill="1" applyBorder="1" applyAlignment="1">
      <alignment/>
    </xf>
    <xf numFmtId="4" fontId="30" fillId="24" borderId="28" xfId="0" applyNumberFormat="1" applyFont="1" applyFill="1" applyBorder="1" applyAlignment="1">
      <alignment/>
    </xf>
    <xf numFmtId="4" fontId="30" fillId="24" borderId="22" xfId="0" applyNumberFormat="1" applyFont="1" applyFill="1" applyBorder="1" applyAlignment="1">
      <alignment/>
    </xf>
    <xf numFmtId="4" fontId="30" fillId="24" borderId="23" xfId="0" applyNumberFormat="1" applyFont="1" applyFill="1" applyBorder="1" applyAlignment="1">
      <alignment/>
    </xf>
    <xf numFmtId="4" fontId="33" fillId="24" borderId="26" xfId="0" applyNumberFormat="1" applyFont="1" applyFill="1" applyBorder="1" applyAlignment="1">
      <alignment horizontal="left"/>
    </xf>
    <xf numFmtId="4" fontId="33" fillId="24" borderId="34" xfId="0" applyNumberFormat="1" applyFont="1" applyFill="1" applyBorder="1" applyAlignment="1">
      <alignment/>
    </xf>
    <xf numFmtId="4" fontId="33" fillId="24" borderId="45" xfId="0" applyNumberFormat="1" applyFont="1" applyFill="1" applyBorder="1" applyAlignment="1">
      <alignment/>
    </xf>
    <xf numFmtId="4" fontId="2" fillId="24" borderId="45" xfId="42" applyNumberFormat="1" applyFont="1" applyFill="1" applyBorder="1" applyAlignment="1">
      <alignment/>
    </xf>
    <xf numFmtId="3" fontId="8" fillId="8" borderId="26" xfId="0" applyNumberFormat="1" applyFont="1" applyFill="1" applyBorder="1" applyAlignment="1">
      <alignment horizontal="center"/>
    </xf>
    <xf numFmtId="3" fontId="8" fillId="8" borderId="45" xfId="0" applyNumberFormat="1" applyFont="1" applyFill="1" applyBorder="1" applyAlignment="1">
      <alignment horizontal="center"/>
    </xf>
    <xf numFmtId="4" fontId="8" fillId="8" borderId="14" xfId="0" applyNumberFormat="1" applyFont="1" applyFill="1" applyBorder="1" applyAlignment="1">
      <alignment/>
    </xf>
    <xf numFmtId="4" fontId="21" fillId="24" borderId="29" xfId="0" applyNumberFormat="1" applyFont="1" applyFill="1" applyBorder="1" applyAlignment="1">
      <alignment/>
    </xf>
    <xf numFmtId="4" fontId="2" fillId="24" borderId="29" xfId="0" applyNumberFormat="1" applyFont="1" applyFill="1" applyBorder="1" applyAlignment="1">
      <alignment/>
    </xf>
    <xf numFmtId="3" fontId="2" fillId="8" borderId="26" xfId="0" applyNumberFormat="1" applyFont="1" applyFill="1" applyBorder="1" applyAlignment="1">
      <alignment/>
    </xf>
    <xf numFmtId="3" fontId="8" fillId="8" borderId="34" xfId="0" applyNumberFormat="1" applyFont="1" applyFill="1" applyBorder="1" applyAlignment="1">
      <alignment/>
    </xf>
    <xf numFmtId="3" fontId="8" fillId="8" borderId="45" xfId="0" applyNumberFormat="1" applyFont="1" applyFill="1" applyBorder="1" applyAlignment="1">
      <alignment/>
    </xf>
    <xf numFmtId="4" fontId="8" fillId="24" borderId="27" xfId="42" applyNumberFormat="1" applyFont="1" applyFill="1" applyBorder="1" applyAlignment="1">
      <alignment horizontal="right" indent="1"/>
    </xf>
    <xf numFmtId="4" fontId="2" fillId="24" borderId="27" xfId="42" applyNumberFormat="1" applyFont="1" applyFill="1" applyBorder="1" applyAlignment="1">
      <alignment horizontal="right" indent="1"/>
    </xf>
    <xf numFmtId="4" fontId="30" fillId="24" borderId="27" xfId="42" applyNumberFormat="1" applyFont="1" applyFill="1" applyBorder="1" applyAlignment="1">
      <alignment horizontal="right" indent="1"/>
    </xf>
    <xf numFmtId="4" fontId="2" fillId="24" borderId="27" xfId="0" applyNumberFormat="1" applyFont="1" applyFill="1" applyBorder="1" applyAlignment="1">
      <alignment horizontal="right" indent="1"/>
    </xf>
    <xf numFmtId="4" fontId="8" fillId="8" borderId="27" xfId="42" applyNumberFormat="1" applyFont="1" applyFill="1" applyBorder="1" applyAlignment="1">
      <alignment horizontal="right" indent="1"/>
    </xf>
    <xf numFmtId="0" fontId="10" fillId="4" borderId="26" xfId="0" applyFont="1" applyFill="1" applyBorder="1" applyAlignment="1">
      <alignment horizontal="left"/>
    </xf>
    <xf numFmtId="10" fontId="10" fillId="4" borderId="26" xfId="42" applyNumberFormat="1" applyFont="1" applyFill="1" applyBorder="1" applyAlignment="1">
      <alignment/>
    </xf>
    <xf numFmtId="0" fontId="9" fillId="4" borderId="19" xfId="0" applyFont="1" applyFill="1" applyBorder="1" applyAlignment="1">
      <alignment wrapText="1"/>
    </xf>
    <xf numFmtId="0" fontId="9" fillId="4" borderId="19" xfId="0" applyFont="1" applyFill="1" applyBorder="1" applyAlignment="1">
      <alignment horizontal="center" vertical="top"/>
    </xf>
    <xf numFmtId="164" fontId="9" fillId="4" borderId="19" xfId="42" applyNumberFormat="1" applyFont="1" applyFill="1" applyBorder="1" applyAlignment="1">
      <alignment vertical="center"/>
    </xf>
    <xf numFmtId="10" fontId="9" fillId="4" borderId="19" xfId="56" applyNumberFormat="1" applyFont="1" applyFill="1" applyBorder="1" applyAlignment="1">
      <alignment horizontal="center" vertical="center"/>
    </xf>
    <xf numFmtId="164" fontId="9" fillId="4" borderId="20" xfId="42" applyNumberFormat="1" applyFont="1" applyFill="1" applyBorder="1" applyAlignment="1">
      <alignment vertical="center"/>
    </xf>
    <xf numFmtId="4" fontId="9" fillId="4" borderId="20" xfId="42" applyNumberFormat="1" applyFont="1" applyFill="1" applyBorder="1" applyAlignment="1">
      <alignment horizontal="right" indent="1"/>
    </xf>
    <xf numFmtId="4" fontId="10" fillId="4" borderId="27" xfId="42" applyNumberFormat="1" applyFont="1" applyFill="1" applyBorder="1" applyAlignment="1">
      <alignment horizontal="right" indent="1"/>
    </xf>
    <xf numFmtId="4" fontId="9" fillId="4" borderId="20" xfId="0" applyNumberFormat="1" applyFont="1" applyFill="1" applyBorder="1" applyAlignment="1">
      <alignment horizontal="right" indent="1"/>
    </xf>
    <xf numFmtId="4" fontId="9" fillId="4" borderId="20" xfId="42" applyNumberFormat="1" applyFont="1" applyFill="1" applyBorder="1" applyAlignment="1">
      <alignment horizontal="right" vertical="center" indent="1"/>
    </xf>
    <xf numFmtId="0" fontId="2" fillId="4" borderId="33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8" fillId="4" borderId="33" xfId="0" applyFont="1" applyFill="1" applyBorder="1" applyAlignment="1">
      <alignment/>
    </xf>
    <xf numFmtId="43" fontId="8" fillId="4" borderId="46" xfId="0" applyNumberFormat="1" applyFont="1" applyFill="1" applyBorder="1" applyAlignment="1">
      <alignment horizontal="right" indent="1"/>
    </xf>
    <xf numFmtId="43" fontId="8" fillId="4" borderId="46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10" fontId="8" fillId="4" borderId="12" xfId="56" applyNumberFormat="1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49" fontId="2" fillId="24" borderId="22" xfId="0" applyNumberFormat="1" applyFont="1" applyFill="1" applyBorder="1" applyAlignment="1">
      <alignment horizontal="center" vertical="top"/>
    </xf>
    <xf numFmtId="164" fontId="27" fillId="24" borderId="28" xfId="42" applyNumberFormat="1" applyFont="1" applyFill="1" applyBorder="1" applyAlignment="1">
      <alignment/>
    </xf>
    <xf numFmtId="43" fontId="2" fillId="24" borderId="28" xfId="42" applyNumberFormat="1" applyFont="1" applyFill="1" applyBorder="1" applyAlignment="1">
      <alignment vertical="center"/>
    </xf>
    <xf numFmtId="9" fontId="2" fillId="24" borderId="29" xfId="56" applyFont="1" applyFill="1" applyBorder="1" applyAlignment="1">
      <alignment horizontal="center" vertical="center"/>
    </xf>
    <xf numFmtId="10" fontId="2" fillId="24" borderId="29" xfId="56" applyNumberFormat="1" applyFont="1" applyFill="1" applyBorder="1" applyAlignment="1">
      <alignment horizontal="center" vertical="center"/>
    </xf>
    <xf numFmtId="164" fontId="2" fillId="24" borderId="28" xfId="42" applyNumberFormat="1" applyFont="1" applyFill="1" applyBorder="1" applyAlignment="1">
      <alignment/>
    </xf>
    <xf numFmtId="4" fontId="2" fillId="24" borderId="28" xfId="42" applyNumberFormat="1" applyFont="1" applyFill="1" applyBorder="1" applyAlignment="1">
      <alignment horizontal="right" indent="2"/>
    </xf>
    <xf numFmtId="43" fontId="2" fillId="24" borderId="28" xfId="42" applyNumberFormat="1" applyFont="1" applyFill="1" applyBorder="1" applyAlignment="1">
      <alignment/>
    </xf>
    <xf numFmtId="9" fontId="2" fillId="24" borderId="29" xfId="56" applyFont="1" applyFill="1" applyBorder="1" applyAlignment="1">
      <alignment horizontal="center"/>
    </xf>
    <xf numFmtId="10" fontId="2" fillId="24" borderId="29" xfId="56" applyNumberFormat="1" applyFont="1" applyFill="1" applyBorder="1" applyAlignment="1">
      <alignment horizontal="center"/>
    </xf>
    <xf numFmtId="49" fontId="2" fillId="24" borderId="22" xfId="0" applyNumberFormat="1" applyFont="1" applyFill="1" applyBorder="1" applyAlignment="1">
      <alignment horizontal="center"/>
    </xf>
    <xf numFmtId="0" fontId="2" fillId="24" borderId="28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49" fontId="2" fillId="24" borderId="29" xfId="0" applyNumberFormat="1" applyFont="1" applyFill="1" applyBorder="1" applyAlignment="1">
      <alignment horizontal="center" vertical="top"/>
    </xf>
    <xf numFmtId="4" fontId="2" fillId="24" borderId="29" xfId="42" applyNumberFormat="1" applyFont="1" applyFill="1" applyBorder="1" applyAlignment="1">
      <alignment horizontal="right" vertical="center" indent="2"/>
    </xf>
    <xf numFmtId="3" fontId="2" fillId="0" borderId="0" xfId="0" applyNumberFormat="1" applyFont="1" applyFill="1" applyBorder="1" applyAlignment="1">
      <alignment horizontal="right" vertical="center" indent="1"/>
    </xf>
    <xf numFmtId="43" fontId="10" fillId="4" borderId="26" xfId="0" applyNumberFormat="1" applyFont="1" applyFill="1" applyBorder="1" applyAlignment="1">
      <alignment horizontal="center"/>
    </xf>
    <xf numFmtId="10" fontId="10" fillId="4" borderId="27" xfId="0" applyNumberFormat="1" applyFont="1" applyFill="1" applyBorder="1" applyAlignment="1">
      <alignment horizontal="center"/>
    </xf>
    <xf numFmtId="43" fontId="10" fillId="4" borderId="27" xfId="42" applyFont="1" applyFill="1" applyBorder="1" applyAlignment="1">
      <alignment/>
    </xf>
    <xf numFmtId="164" fontId="10" fillId="4" borderId="27" xfId="42" applyNumberFormat="1" applyFont="1" applyFill="1" applyBorder="1" applyAlignment="1">
      <alignment horizontal="center"/>
    </xf>
    <xf numFmtId="0" fontId="12" fillId="4" borderId="29" xfId="0" applyFont="1" applyFill="1" applyBorder="1" applyAlignment="1">
      <alignment/>
    </xf>
    <xf numFmtId="0" fontId="9" fillId="4" borderId="22" xfId="0" applyFont="1" applyFill="1" applyBorder="1" applyAlignment="1">
      <alignment/>
    </xf>
    <xf numFmtId="10" fontId="9" fillId="4" borderId="28" xfId="42" applyNumberFormat="1" applyFont="1" applyFill="1" applyBorder="1" applyAlignment="1">
      <alignment/>
    </xf>
    <xf numFmtId="4" fontId="2" fillId="24" borderId="0" xfId="42" applyNumberFormat="1" applyFont="1" applyFill="1" applyBorder="1" applyAlignment="1">
      <alignment horizontal="right" indent="2"/>
    </xf>
    <xf numFmtId="164" fontId="27" fillId="24" borderId="0" xfId="42" applyNumberFormat="1" applyFont="1" applyFill="1" applyBorder="1" applyAlignment="1">
      <alignment/>
    </xf>
    <xf numFmtId="43" fontId="2" fillId="24" borderId="29" xfId="42" applyNumberFormat="1" applyFont="1" applyFill="1" applyBorder="1" applyAlignment="1">
      <alignment/>
    </xf>
    <xf numFmtId="10" fontId="9" fillId="4" borderId="19" xfId="42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166" fontId="1" fillId="0" borderId="27" xfId="56" applyNumberFormat="1" applyFont="1" applyFill="1" applyBorder="1" applyAlignment="1">
      <alignment horizontal="center" vertical="center"/>
    </xf>
    <xf numFmtId="166" fontId="23" fillId="22" borderId="27" xfId="56" applyNumberFormat="1" applyFont="1" applyFill="1" applyBorder="1" applyAlignment="1">
      <alignment horizontal="center" vertical="center"/>
    </xf>
    <xf numFmtId="166" fontId="23" fillId="0" borderId="27" xfId="56" applyNumberFormat="1" applyFont="1" applyFill="1" applyBorder="1" applyAlignment="1">
      <alignment horizontal="center" vertical="center"/>
    </xf>
    <xf numFmtId="166" fontId="1" fillId="22" borderId="27" xfId="56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shrinkToFit="1"/>
    </xf>
    <xf numFmtId="0" fontId="8" fillId="14" borderId="21" xfId="0" applyFont="1" applyFill="1" applyBorder="1" applyAlignment="1">
      <alignment vertical="top"/>
    </xf>
    <xf numFmtId="0" fontId="8" fillId="14" borderId="20" xfId="0" applyFont="1" applyFill="1" applyBorder="1" applyAlignment="1">
      <alignment horizontal="center" vertical="top"/>
    </xf>
    <xf numFmtId="164" fontId="8" fillId="14" borderId="30" xfId="42" applyNumberFormat="1" applyFont="1" applyFill="1" applyBorder="1" applyAlignment="1">
      <alignment horizontal="center" vertical="top" wrapText="1"/>
    </xf>
    <xf numFmtId="2" fontId="8" fillId="14" borderId="20" xfId="0" applyNumberFormat="1" applyFont="1" applyFill="1" applyBorder="1" applyAlignment="1">
      <alignment horizontal="center" vertical="top" wrapText="1"/>
    </xf>
    <xf numFmtId="0" fontId="8" fillId="14" borderId="19" xfId="0" applyFont="1" applyFill="1" applyBorder="1" applyAlignment="1">
      <alignment horizontal="center" vertical="top" wrapText="1"/>
    </xf>
    <xf numFmtId="43" fontId="0" fillId="14" borderId="27" xfId="42" applyFont="1" applyFill="1" applyBorder="1" applyAlignment="1">
      <alignment horizontal="center" vertical="top"/>
    </xf>
    <xf numFmtId="10" fontId="8" fillId="24" borderId="20" xfId="42" applyNumberFormat="1" applyFont="1" applyFill="1" applyBorder="1" applyAlignment="1">
      <alignment horizontal="right"/>
    </xf>
    <xf numFmtId="43" fontId="2" fillId="24" borderId="0" xfId="42" applyFont="1" applyFill="1" applyBorder="1" applyAlignment="1">
      <alignment horizontal="center"/>
    </xf>
    <xf numFmtId="43" fontId="2" fillId="24" borderId="20" xfId="42" applyFont="1" applyFill="1" applyBorder="1" applyAlignment="1">
      <alignment horizontal="center"/>
    </xf>
    <xf numFmtId="43" fontId="2" fillId="24" borderId="0" xfId="42" applyFont="1" applyFill="1" applyBorder="1" applyAlignment="1">
      <alignment/>
    </xf>
    <xf numFmtId="43" fontId="2" fillId="24" borderId="20" xfId="42" applyFont="1" applyFill="1" applyBorder="1" applyAlignment="1">
      <alignment/>
    </xf>
    <xf numFmtId="43" fontId="2" fillId="24" borderId="19" xfId="42" applyFont="1" applyFill="1" applyBorder="1" applyAlignment="1">
      <alignment/>
    </xf>
    <xf numFmtId="43" fontId="2" fillId="24" borderId="29" xfId="42" applyFont="1" applyFill="1" applyBorder="1" applyAlignment="1">
      <alignment/>
    </xf>
    <xf numFmtId="0" fontId="15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10" fillId="4" borderId="0" xfId="0" applyFont="1" applyFill="1" applyBorder="1" applyAlignment="1">
      <alignment/>
    </xf>
    <xf numFmtId="10" fontId="10" fillId="4" borderId="30" xfId="0" applyNumberFormat="1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6" fillId="0" borderId="22" xfId="0" applyFont="1" applyBorder="1" applyAlignment="1">
      <alignment horizontal="left" shrinkToFit="1"/>
    </xf>
    <xf numFmtId="10" fontId="0" fillId="0" borderId="22" xfId="0" applyNumberFormat="1" applyBorder="1" applyAlignment="1">
      <alignment/>
    </xf>
    <xf numFmtId="0" fontId="2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28" xfId="0" applyFont="1" applyFill="1" applyBorder="1" applyAlignment="1">
      <alignment/>
    </xf>
    <xf numFmtId="10" fontId="9" fillId="4" borderId="28" xfId="42" applyNumberFormat="1" applyFont="1" applyFill="1" applyBorder="1" applyAlignment="1">
      <alignment horizontal="center"/>
    </xf>
    <xf numFmtId="4" fontId="9" fillId="4" borderId="29" xfId="42" applyNumberFormat="1" applyFont="1" applyFill="1" applyBorder="1" applyAlignment="1">
      <alignment horizontal="right" indent="1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164" fontId="2" fillId="0" borderId="0" xfId="44" applyNumberFormat="1" applyFont="1" applyAlignment="1">
      <alignment/>
    </xf>
    <xf numFmtId="3" fontId="9" fillId="0" borderId="0" xfId="44" applyNumberFormat="1" applyFont="1" applyAlignment="1">
      <alignment horizontal="left" indent="3"/>
    </xf>
    <xf numFmtId="3" fontId="40" fillId="0" borderId="0" xfId="44" applyNumberFormat="1" applyFont="1" applyAlignment="1">
      <alignment horizontal="left" indent="3"/>
    </xf>
    <xf numFmtId="164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0" fontId="23" fillId="24" borderId="14" xfId="53" applyFont="1" applyFill="1" applyBorder="1" applyAlignment="1">
      <alignment horizontal="center" wrapText="1"/>
      <protection/>
    </xf>
    <xf numFmtId="164" fontId="23" fillId="24" borderId="26" xfId="44" applyNumberFormat="1" applyFont="1" applyFill="1" applyBorder="1" applyAlignment="1">
      <alignment horizontal="center"/>
    </xf>
    <xf numFmtId="164" fontId="23" fillId="24" borderId="27" xfId="44" applyNumberFormat="1" applyFont="1" applyFill="1" applyBorder="1" applyAlignment="1">
      <alignment horizontal="center" wrapText="1"/>
    </xf>
    <xf numFmtId="0" fontId="30" fillId="24" borderId="25" xfId="53" applyFont="1" applyFill="1" applyBorder="1" applyAlignment="1">
      <alignment horizontal="center"/>
      <protection/>
    </xf>
    <xf numFmtId="0" fontId="30" fillId="24" borderId="17" xfId="53" applyFont="1" applyFill="1" applyBorder="1" applyAlignment="1">
      <alignment horizontal="center"/>
      <protection/>
    </xf>
    <xf numFmtId="0" fontId="1" fillId="24" borderId="17" xfId="53" applyFont="1" applyFill="1" applyBorder="1" applyAlignment="1">
      <alignment horizontal="center"/>
      <protection/>
    </xf>
    <xf numFmtId="0" fontId="1" fillId="24" borderId="25" xfId="53" applyFont="1" applyFill="1" applyBorder="1" applyAlignment="1">
      <alignment horizontal="center"/>
      <protection/>
    </xf>
    <xf numFmtId="0" fontId="1" fillId="24" borderId="47" xfId="53" applyFont="1" applyFill="1" applyBorder="1" applyAlignment="1">
      <alignment horizontal="center"/>
      <protection/>
    </xf>
    <xf numFmtId="164" fontId="1" fillId="24" borderId="25" xfId="44" applyNumberFormat="1" applyFont="1" applyFill="1" applyBorder="1" applyAlignment="1">
      <alignment horizontal="center"/>
    </xf>
    <xf numFmtId="0" fontId="1" fillId="24" borderId="48" xfId="53" applyFont="1" applyFill="1" applyBorder="1" applyAlignment="1">
      <alignment horizontal="center"/>
      <protection/>
    </xf>
    <xf numFmtId="0" fontId="43" fillId="0" borderId="19" xfId="53" applyFont="1" applyFill="1" applyBorder="1" applyAlignment="1">
      <alignment horizontal="center"/>
      <protection/>
    </xf>
    <xf numFmtId="0" fontId="43" fillId="0" borderId="20" xfId="53" applyFont="1" applyFill="1" applyBorder="1" applyAlignment="1">
      <alignment horizontal="left"/>
      <protection/>
    </xf>
    <xf numFmtId="0" fontId="44" fillId="0" borderId="19" xfId="53" applyFont="1" applyFill="1" applyBorder="1" applyAlignment="1">
      <alignment horizontal="center"/>
      <protection/>
    </xf>
    <xf numFmtId="0" fontId="44" fillId="0" borderId="43" xfId="53" applyFont="1" applyFill="1" applyBorder="1" applyAlignment="1">
      <alignment horizontal="center"/>
      <protection/>
    </xf>
    <xf numFmtId="0" fontId="30" fillId="27" borderId="14" xfId="53" applyFont="1" applyFill="1" applyBorder="1" applyAlignment="1">
      <alignment horizontal="center" vertical="center"/>
      <protection/>
    </xf>
    <xf numFmtId="0" fontId="1" fillId="27" borderId="14" xfId="53" applyFont="1" applyFill="1" applyBorder="1" applyAlignment="1">
      <alignment vertical="center" wrapText="1"/>
      <protection/>
    </xf>
    <xf numFmtId="0" fontId="1" fillId="27" borderId="27" xfId="53" applyFont="1" applyFill="1" applyBorder="1" applyAlignment="1">
      <alignment horizontal="center" vertical="center"/>
      <protection/>
    </xf>
    <xf numFmtId="49" fontId="1" fillId="27" borderId="44" xfId="53" applyNumberFormat="1" applyFont="1" applyFill="1" applyBorder="1" applyAlignment="1">
      <alignment horizontal="center" vertical="center"/>
      <protection/>
    </xf>
    <xf numFmtId="4" fontId="1" fillId="27" borderId="14" xfId="44" applyNumberFormat="1" applyFont="1" applyFill="1" applyBorder="1" applyAlignment="1">
      <alignment horizontal="center" vertical="center"/>
    </xf>
    <xf numFmtId="0" fontId="45" fillId="20" borderId="14" xfId="53" applyFont="1" applyFill="1" applyBorder="1" applyAlignment="1">
      <alignment horizontal="center" vertical="center"/>
      <protection/>
    </xf>
    <xf numFmtId="0" fontId="46" fillId="20" borderId="14" xfId="53" applyFont="1" applyFill="1" applyBorder="1" applyAlignment="1">
      <alignment vertical="center" wrapText="1"/>
      <protection/>
    </xf>
    <xf numFmtId="0" fontId="36" fillId="20" borderId="27" xfId="53" applyFont="1" applyFill="1" applyBorder="1" applyAlignment="1">
      <alignment horizontal="center" vertical="center"/>
      <protection/>
    </xf>
    <xf numFmtId="49" fontId="1" fillId="20" borderId="44" xfId="53" applyNumberFormat="1" applyFont="1" applyFill="1" applyBorder="1" applyAlignment="1">
      <alignment horizontal="center" vertical="center"/>
      <protection/>
    </xf>
    <xf numFmtId="4" fontId="1" fillId="20" borderId="14" xfId="44" applyNumberFormat="1" applyFont="1" applyFill="1" applyBorder="1" applyAlignment="1">
      <alignment horizontal="center" vertical="center"/>
    </xf>
    <xf numFmtId="0" fontId="30" fillId="0" borderId="14" xfId="53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vertical="center" wrapText="1"/>
      <protection/>
    </xf>
    <xf numFmtId="0" fontId="1" fillId="0" borderId="27" xfId="53" applyFont="1" applyFill="1" applyBorder="1" applyAlignment="1">
      <alignment horizontal="center" vertical="center"/>
      <protection/>
    </xf>
    <xf numFmtId="49" fontId="1" fillId="0" borderId="44" xfId="53" applyNumberFormat="1" applyFont="1" applyFill="1" applyBorder="1" applyAlignment="1">
      <alignment horizontal="center" vertical="center"/>
      <protection/>
    </xf>
    <xf numFmtId="4" fontId="1" fillId="0" borderId="14" xfId="44" applyNumberFormat="1" applyFont="1" applyFill="1" applyBorder="1" applyAlignment="1">
      <alignment horizontal="center" vertical="center"/>
    </xf>
    <xf numFmtId="0" fontId="36" fillId="0" borderId="27" xfId="53" applyFont="1" applyFill="1" applyBorder="1" applyAlignment="1">
      <alignment horizontal="center" vertical="center"/>
      <protection/>
    </xf>
    <xf numFmtId="0" fontId="45" fillId="20" borderId="27" xfId="53" applyFont="1" applyFill="1" applyBorder="1" applyAlignment="1">
      <alignment horizontal="center" vertical="center"/>
      <protection/>
    </xf>
    <xf numFmtId="0" fontId="46" fillId="20" borderId="27" xfId="53" applyFont="1" applyFill="1" applyBorder="1" applyAlignment="1">
      <alignment vertical="center" wrapText="1"/>
      <protection/>
    </xf>
    <xf numFmtId="49" fontId="37" fillId="20" borderId="27" xfId="53" applyNumberFormat="1" applyFont="1" applyFill="1" applyBorder="1" applyAlignment="1">
      <alignment horizontal="center" vertical="center"/>
      <protection/>
    </xf>
    <xf numFmtId="4" fontId="36" fillId="20" borderId="27" xfId="44" applyNumberFormat="1" applyFont="1" applyFill="1" applyBorder="1" applyAlignment="1">
      <alignment horizontal="center" vertical="center"/>
    </xf>
    <xf numFmtId="0" fontId="46" fillId="0" borderId="0" xfId="53" applyFont="1" applyFill="1" applyBorder="1" applyAlignment="1">
      <alignment vertical="center" wrapText="1"/>
      <protection/>
    </xf>
    <xf numFmtId="0" fontId="36" fillId="0" borderId="0" xfId="53" applyFont="1" applyFill="1" applyBorder="1" applyAlignment="1">
      <alignment horizontal="center" vertical="center"/>
      <protection/>
    </xf>
    <xf numFmtId="49" fontId="37" fillId="0" borderId="0" xfId="53" applyNumberFormat="1" applyFont="1" applyFill="1" applyBorder="1" applyAlignment="1">
      <alignment horizontal="center" vertical="center"/>
      <protection/>
    </xf>
    <xf numFmtId="4" fontId="36" fillId="0" borderId="0" xfId="44" applyNumberFormat="1" applyFont="1" applyFill="1" applyBorder="1" applyAlignment="1">
      <alignment horizontal="center" vertical="center"/>
    </xf>
    <xf numFmtId="0" fontId="43" fillId="0" borderId="27" xfId="53" applyFont="1" applyFill="1" applyBorder="1" applyAlignment="1">
      <alignment horizontal="center" vertical="center"/>
      <protection/>
    </xf>
    <xf numFmtId="0" fontId="44" fillId="0" borderId="27" xfId="53" applyFont="1" applyFill="1" applyBorder="1" applyAlignment="1">
      <alignment vertical="center" wrapText="1"/>
      <protection/>
    </xf>
    <xf numFmtId="0" fontId="44" fillId="0" borderId="27" xfId="53" applyFont="1" applyFill="1" applyBorder="1" applyAlignment="1">
      <alignment horizontal="center" vertical="center"/>
      <protection/>
    </xf>
    <xf numFmtId="49" fontId="44" fillId="0" borderId="27" xfId="53" applyNumberFormat="1" applyFont="1" applyFill="1" applyBorder="1" applyAlignment="1">
      <alignment horizontal="center" vertical="center"/>
      <protection/>
    </xf>
    <xf numFmtId="4" fontId="44" fillId="0" borderId="27" xfId="44" applyNumberFormat="1" applyFont="1" applyFill="1" applyBorder="1" applyAlignment="1">
      <alignment horizontal="center" vertical="center"/>
    </xf>
    <xf numFmtId="0" fontId="30" fillId="0" borderId="28" xfId="53" applyFont="1" applyFill="1" applyBorder="1" applyAlignment="1">
      <alignment horizontal="center"/>
      <protection/>
    </xf>
    <xf numFmtId="0" fontId="1" fillId="0" borderId="29" xfId="53" applyFont="1" applyFill="1" applyBorder="1" applyAlignment="1">
      <alignment horizontal="left" wrapText="1"/>
      <protection/>
    </xf>
    <xf numFmtId="49" fontId="1" fillId="0" borderId="28" xfId="53" applyNumberFormat="1" applyFont="1" applyFill="1" applyBorder="1" applyAlignment="1">
      <alignment horizontal="center"/>
      <protection/>
    </xf>
    <xf numFmtId="4" fontId="1" fillId="0" borderId="28" xfId="53" applyNumberFormat="1" applyFont="1" applyFill="1" applyBorder="1" applyAlignment="1">
      <alignment horizontal="center"/>
      <protection/>
    </xf>
    <xf numFmtId="4" fontId="1" fillId="0" borderId="28" xfId="44" applyNumberFormat="1" applyFont="1" applyFill="1" applyBorder="1" applyAlignment="1">
      <alignment horizontal="center"/>
    </xf>
    <xf numFmtId="4" fontId="1" fillId="28" borderId="28" xfId="53" applyNumberFormat="1" applyFont="1" applyFill="1" applyBorder="1" applyAlignment="1">
      <alignment horizontal="center"/>
      <protection/>
    </xf>
    <xf numFmtId="4" fontId="1" fillId="0" borderId="29" xfId="53" applyNumberFormat="1" applyFont="1" applyFill="1" applyBorder="1" applyAlignment="1">
      <alignment horizontal="center"/>
      <protection/>
    </xf>
    <xf numFmtId="4" fontId="1" fillId="0" borderId="29" xfId="44" applyNumberFormat="1" applyFont="1" applyFill="1" applyBorder="1" applyAlignment="1">
      <alignment horizontal="center"/>
    </xf>
    <xf numFmtId="0" fontId="30" fillId="0" borderId="27" xfId="53" applyFont="1" applyFill="1" applyBorder="1" applyAlignment="1">
      <alignment horizontal="center" vertical="center"/>
      <protection/>
    </xf>
    <xf numFmtId="0" fontId="1" fillId="0" borderId="27" xfId="53" applyFont="1" applyFill="1" applyBorder="1" applyAlignment="1">
      <alignment vertical="center" wrapText="1"/>
      <protection/>
    </xf>
    <xf numFmtId="49" fontId="1" fillId="0" borderId="27" xfId="53" applyNumberFormat="1" applyFont="1" applyFill="1" applyBorder="1" applyAlignment="1">
      <alignment horizontal="center"/>
      <protection/>
    </xf>
    <xf numFmtId="4" fontId="1" fillId="0" borderId="27" xfId="53" applyNumberFormat="1" applyFont="1" applyFill="1" applyBorder="1" applyAlignment="1">
      <alignment horizontal="center"/>
      <protection/>
    </xf>
    <xf numFmtId="4" fontId="1" fillId="0" borderId="27" xfId="53" applyNumberFormat="1" applyFont="1" applyFill="1" applyBorder="1" applyAlignment="1">
      <alignment horizontal="center" vertical="center"/>
      <protection/>
    </xf>
    <xf numFmtId="0" fontId="36" fillId="20" borderId="27" xfId="53" applyFont="1" applyFill="1" applyBorder="1" applyAlignment="1">
      <alignment vertical="center" wrapText="1"/>
      <protection/>
    </xf>
    <xf numFmtId="49" fontId="36" fillId="20" borderId="27" xfId="53" applyNumberFormat="1" applyFont="1" applyFill="1" applyBorder="1" applyAlignment="1">
      <alignment horizontal="center" vertical="center"/>
      <protection/>
    </xf>
    <xf numFmtId="49" fontId="1" fillId="0" borderId="27" xfId="53" applyNumberFormat="1" applyFont="1" applyFill="1" applyBorder="1" applyAlignment="1">
      <alignment horizontal="center" vertical="center"/>
      <protection/>
    </xf>
    <xf numFmtId="4" fontId="2" fillId="0" borderId="0" xfId="53" applyNumberFormat="1" applyFont="1">
      <alignment/>
      <protection/>
    </xf>
    <xf numFmtId="4" fontId="2" fillId="0" borderId="0" xfId="44" applyNumberFormat="1" applyFont="1" applyAlignment="1">
      <alignment/>
    </xf>
    <xf numFmtId="0" fontId="30" fillId="20" borderId="12" xfId="53" applyFont="1" applyFill="1" applyBorder="1">
      <alignment/>
      <protection/>
    </xf>
    <xf numFmtId="0" fontId="23" fillId="20" borderId="12" xfId="53" applyFont="1" applyFill="1" applyBorder="1">
      <alignment/>
      <protection/>
    </xf>
    <xf numFmtId="0" fontId="1" fillId="20" borderId="40" xfId="53" applyFont="1" applyFill="1" applyBorder="1" applyAlignment="1">
      <alignment/>
      <protection/>
    </xf>
    <xf numFmtId="0" fontId="1" fillId="20" borderId="41" xfId="53" applyFont="1" applyFill="1" applyBorder="1" applyAlignment="1">
      <alignment/>
      <protection/>
    </xf>
    <xf numFmtId="4" fontId="23" fillId="20" borderId="12" xfId="44" applyNumberFormat="1" applyFont="1" applyFill="1" applyBorder="1" applyAlignment="1">
      <alignment horizontal="center"/>
    </xf>
    <xf numFmtId="0" fontId="48" fillId="0" borderId="0" xfId="53" applyFont="1">
      <alignment/>
      <protection/>
    </xf>
    <xf numFmtId="0" fontId="49" fillId="0" borderId="0" xfId="53" applyFont="1">
      <alignment/>
      <protection/>
    </xf>
    <xf numFmtId="4" fontId="48" fillId="0" borderId="0" xfId="53" applyNumberFormat="1" applyFont="1">
      <alignment/>
      <protection/>
    </xf>
    <xf numFmtId="0" fontId="0" fillId="28" borderId="27" xfId="53" applyFill="1" applyBorder="1">
      <alignment/>
      <protection/>
    </xf>
    <xf numFmtId="0" fontId="0" fillId="0" borderId="0" xfId="53">
      <alignment/>
      <protection/>
    </xf>
    <xf numFmtId="0" fontId="2" fillId="0" borderId="0" xfId="53" applyFont="1" applyFill="1">
      <alignment/>
      <protection/>
    </xf>
    <xf numFmtId="164" fontId="1" fillId="0" borderId="0" xfId="44" applyNumberFormat="1" applyFont="1" applyAlignment="1">
      <alignment/>
    </xf>
    <xf numFmtId="0" fontId="47" fillId="20" borderId="27" xfId="53" applyFont="1" applyFill="1" applyBorder="1" applyAlignment="1">
      <alignment horizontal="center" vertical="center"/>
      <protection/>
    </xf>
    <xf numFmtId="0" fontId="36" fillId="20" borderId="26" xfId="53" applyFont="1" applyFill="1" applyBorder="1" applyAlignment="1">
      <alignment horizontal="center" vertical="center"/>
      <protection/>
    </xf>
    <xf numFmtId="4" fontId="36" fillId="0" borderId="30" xfId="44" applyNumberFormat="1" applyFont="1" applyFill="1" applyBorder="1" applyAlignment="1">
      <alignment horizontal="center" vertical="center"/>
    </xf>
    <xf numFmtId="4" fontId="1" fillId="0" borderId="30" xfId="53" applyNumberFormat="1" applyFont="1" applyBorder="1">
      <alignment/>
      <protection/>
    </xf>
    <xf numFmtId="0" fontId="45" fillId="0" borderId="19" xfId="53" applyFont="1" applyFill="1" applyBorder="1" applyAlignment="1">
      <alignment horizontal="center" vertical="center"/>
      <protection/>
    </xf>
    <xf numFmtId="0" fontId="2" fillId="0" borderId="19" xfId="53" applyFont="1" applyBorder="1">
      <alignment/>
      <protection/>
    </xf>
    <xf numFmtId="0" fontId="1" fillId="8" borderId="27" xfId="0" applyFont="1" applyFill="1" applyBorder="1" applyAlignment="1">
      <alignment shrinkToFit="1"/>
    </xf>
    <xf numFmtId="0" fontId="23" fillId="8" borderId="27" xfId="0" applyFont="1" applyFill="1" applyBorder="1" applyAlignment="1">
      <alignment shrinkToFit="1"/>
    </xf>
    <xf numFmtId="0" fontId="23" fillId="8" borderId="27" xfId="0" applyFont="1" applyFill="1" applyBorder="1" applyAlignment="1">
      <alignment horizontal="center" shrinkToFit="1"/>
    </xf>
    <xf numFmtId="0" fontId="1" fillId="8" borderId="27" xfId="0" applyFont="1" applyFill="1" applyBorder="1" applyAlignment="1">
      <alignment horizontal="center" shrinkToFit="1"/>
    </xf>
    <xf numFmtId="164" fontId="23" fillId="8" borderId="27" xfId="42" applyNumberFormat="1" applyFont="1" applyFill="1" applyBorder="1" applyAlignment="1">
      <alignment shrinkToFit="1"/>
    </xf>
    <xf numFmtId="43" fontId="23" fillId="8" borderId="27" xfId="42" applyFont="1" applyFill="1" applyBorder="1" applyAlignment="1">
      <alignment shrinkToFit="1"/>
    </xf>
    <xf numFmtId="166" fontId="23" fillId="8" borderId="27" xfId="56" applyNumberFormat="1" applyFont="1" applyFill="1" applyBorder="1" applyAlignment="1">
      <alignment horizontal="center" shrinkToFit="1"/>
    </xf>
    <xf numFmtId="9" fontId="1" fillId="8" borderId="27" xfId="56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4" fontId="44" fillId="0" borderId="19" xfId="53" applyNumberFormat="1" applyFont="1" applyFill="1" applyBorder="1" applyAlignment="1">
      <alignment horizontal="center"/>
      <protection/>
    </xf>
    <xf numFmtId="0" fontId="23" fillId="24" borderId="29" xfId="53" applyFont="1" applyFill="1" applyBorder="1" applyAlignment="1">
      <alignment horizontal="center" wrapText="1"/>
      <protection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3" fillId="24" borderId="29" xfId="53" applyFont="1" applyFill="1" applyBorder="1" applyAlignment="1">
      <alignment horizontal="center"/>
      <protection/>
    </xf>
    <xf numFmtId="0" fontId="23" fillId="24" borderId="14" xfId="53" applyFont="1" applyFill="1" applyBorder="1" applyAlignment="1">
      <alignment horizontal="center" wrapText="1"/>
      <protection/>
    </xf>
    <xf numFmtId="0" fontId="35" fillId="24" borderId="34" xfId="53" applyFont="1" applyFill="1" applyBorder="1" applyAlignment="1">
      <alignment horizontal="center"/>
      <protection/>
    </xf>
    <xf numFmtId="0" fontId="41" fillId="0" borderId="0" xfId="53" applyFont="1" applyFill="1" applyBorder="1" applyAlignment="1">
      <alignment wrapText="1"/>
      <protection/>
    </xf>
    <xf numFmtId="0" fontId="42" fillId="0" borderId="0" xfId="53" applyFont="1" applyFill="1" applyBorder="1" applyAlignment="1">
      <alignment wrapText="1"/>
      <protection/>
    </xf>
    <xf numFmtId="0" fontId="32" fillId="24" borderId="14" xfId="53" applyFont="1" applyFill="1" applyBorder="1" applyAlignment="1">
      <alignment horizontal="center"/>
      <protection/>
    </xf>
    <xf numFmtId="0" fontId="32" fillId="24" borderId="20" xfId="53" applyFont="1" applyFill="1" applyBorder="1" applyAlignment="1">
      <alignment horizontal="center"/>
      <protection/>
    </xf>
    <xf numFmtId="0" fontId="32" fillId="24" borderId="29" xfId="53" applyFont="1" applyFill="1" applyBorder="1" applyAlignment="1">
      <alignment horizontal="center"/>
      <protection/>
    </xf>
    <xf numFmtId="0" fontId="23" fillId="24" borderId="14" xfId="53" applyFont="1" applyFill="1" applyBorder="1" applyAlignment="1">
      <alignment horizontal="center"/>
      <protection/>
    </xf>
    <xf numFmtId="0" fontId="23" fillId="24" borderId="20" xfId="53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23" fillId="24" borderId="14" xfId="53" applyFont="1" applyFill="1" applyBorder="1" applyAlignment="1">
      <alignment horizontal="center" vertical="center" wrapText="1"/>
      <protection/>
    </xf>
    <xf numFmtId="0" fontId="23" fillId="24" borderId="20" xfId="53" applyFont="1" applyFill="1" applyBorder="1" applyAlignment="1">
      <alignment horizontal="center" wrapText="1"/>
      <protection/>
    </xf>
    <xf numFmtId="0" fontId="23" fillId="24" borderId="46" xfId="53" applyFont="1" applyFill="1" applyBorder="1" applyAlignment="1">
      <alignment horizontal="center" wrapText="1"/>
      <protection/>
    </xf>
    <xf numFmtId="0" fontId="23" fillId="24" borderId="26" xfId="53" applyFont="1" applyFill="1" applyBorder="1" applyAlignment="1">
      <alignment horizontal="center"/>
      <protection/>
    </xf>
    <xf numFmtId="9" fontId="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4" fontId="2" fillId="24" borderId="27" xfId="0" applyNumberFormat="1" applyFont="1" applyFill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8" fillId="8" borderId="27" xfId="42" applyNumberFormat="1" applyFont="1" applyFill="1" applyBorder="1" applyAlignment="1">
      <alignment horizontal="center" wrapText="1"/>
    </xf>
    <xf numFmtId="4" fontId="2" fillId="24" borderId="14" xfId="0" applyNumberFormat="1" applyFont="1" applyFill="1" applyBorder="1" applyAlignment="1">
      <alignment/>
    </xf>
    <xf numFmtId="4" fontId="2" fillId="24" borderId="14" xfId="0" applyNumberFormat="1" applyFont="1" applyFill="1" applyBorder="1" applyAlignment="1">
      <alignment/>
    </xf>
    <xf numFmtId="4" fontId="2" fillId="24" borderId="26" xfId="0" applyNumberFormat="1" applyFont="1" applyFill="1" applyBorder="1" applyAlignment="1">
      <alignment wrapText="1"/>
    </xf>
    <xf numFmtId="4" fontId="2" fillId="24" borderId="34" xfId="0" applyNumberFormat="1" applyFont="1" applyFill="1" applyBorder="1" applyAlignment="1">
      <alignment/>
    </xf>
    <xf numFmtId="4" fontId="2" fillId="24" borderId="29" xfId="0" applyNumberFormat="1" applyFont="1" applyFill="1" applyBorder="1" applyAlignment="1">
      <alignment wrapText="1"/>
    </xf>
    <xf numFmtId="4" fontId="2" fillId="0" borderId="29" xfId="0" applyNumberFormat="1" applyFont="1" applyBorder="1" applyAlignment="1">
      <alignment/>
    </xf>
    <xf numFmtId="4" fontId="2" fillId="24" borderId="27" xfId="0" applyNumberFormat="1" applyFont="1" applyFill="1" applyBorder="1" applyAlignment="1">
      <alignment/>
    </xf>
    <xf numFmtId="4" fontId="2" fillId="24" borderId="26" xfId="0" applyNumberFormat="1" applyFont="1" applyFill="1" applyBorder="1" applyAlignment="1">
      <alignment horizontal="left" wrapText="1"/>
    </xf>
    <xf numFmtId="4" fontId="2" fillId="24" borderId="34" xfId="0" applyNumberFormat="1" applyFont="1" applyFill="1" applyBorder="1" applyAlignment="1">
      <alignment horizontal="left" wrapText="1"/>
    </xf>
    <xf numFmtId="4" fontId="2" fillId="24" borderId="45" xfId="0" applyNumberFormat="1" applyFont="1" applyFill="1" applyBorder="1" applyAlignment="1">
      <alignment horizontal="left" wrapText="1"/>
    </xf>
    <xf numFmtId="49" fontId="30" fillId="24" borderId="29" xfId="0" applyNumberFormat="1" applyFont="1" applyFill="1" applyBorder="1" applyAlignment="1">
      <alignment wrapText="1"/>
    </xf>
    <xf numFmtId="49" fontId="30" fillId="0" borderId="29" xfId="0" applyNumberFormat="1" applyFont="1" applyBorder="1" applyAlignment="1">
      <alignment/>
    </xf>
    <xf numFmtId="49" fontId="30" fillId="24" borderId="27" xfId="0" applyNumberFormat="1" applyFont="1" applyFill="1" applyBorder="1" applyAlignment="1">
      <alignment wrapText="1"/>
    </xf>
    <xf numFmtId="49" fontId="30" fillId="0" borderId="27" xfId="0" applyNumberFormat="1" applyFont="1" applyBorder="1" applyAlignment="1">
      <alignment/>
    </xf>
    <xf numFmtId="4" fontId="21" fillId="24" borderId="27" xfId="0" applyNumberFormat="1" applyFont="1" applyFill="1" applyBorder="1" applyAlignment="1">
      <alignment/>
    </xf>
    <xf numFmtId="4" fontId="30" fillId="24" borderId="27" xfId="0" applyNumberFormat="1" applyFont="1" applyFill="1" applyBorder="1" applyAlignment="1">
      <alignment wrapText="1"/>
    </xf>
    <xf numFmtId="4" fontId="30" fillId="0" borderId="27" xfId="0" applyNumberFormat="1" applyFont="1" applyBorder="1" applyAlignment="1">
      <alignment/>
    </xf>
    <xf numFmtId="49" fontId="30" fillId="24" borderId="26" xfId="0" applyNumberFormat="1" applyFont="1" applyFill="1" applyBorder="1" applyAlignment="1">
      <alignment horizontal="center" wrapText="1"/>
    </xf>
    <xf numFmtId="49" fontId="30" fillId="24" borderId="34" xfId="0" applyNumberFormat="1" applyFont="1" applyFill="1" applyBorder="1" applyAlignment="1">
      <alignment horizontal="center" wrapText="1"/>
    </xf>
    <xf numFmtId="49" fontId="30" fillId="24" borderId="45" xfId="0" applyNumberFormat="1" applyFont="1" applyFill="1" applyBorder="1" applyAlignment="1">
      <alignment horizontal="center" wrapText="1"/>
    </xf>
    <xf numFmtId="49" fontId="30" fillId="24" borderId="26" xfId="0" applyNumberFormat="1" applyFont="1" applyFill="1" applyBorder="1" applyAlignment="1">
      <alignment horizontal="left" wrapText="1"/>
    </xf>
    <xf numFmtId="49" fontId="30" fillId="24" borderId="34" xfId="0" applyNumberFormat="1" applyFont="1" applyFill="1" applyBorder="1" applyAlignment="1">
      <alignment horizontal="left" wrapText="1"/>
    </xf>
    <xf numFmtId="49" fontId="30" fillId="24" borderId="45" xfId="0" applyNumberFormat="1" applyFont="1" applyFill="1" applyBorder="1" applyAlignment="1">
      <alignment horizontal="left" wrapText="1"/>
    </xf>
    <xf numFmtId="4" fontId="31" fillId="24" borderId="27" xfId="0" applyNumberFormat="1" applyFont="1" applyFill="1" applyBorder="1" applyAlignment="1">
      <alignment/>
    </xf>
    <xf numFmtId="4" fontId="31" fillId="24" borderId="27" xfId="0" applyNumberFormat="1" applyFont="1" applyFill="1" applyBorder="1" applyAlignment="1">
      <alignment/>
    </xf>
    <xf numFmtId="4" fontId="8" fillId="8" borderId="26" xfId="0" applyNumberFormat="1" applyFont="1" applyFill="1" applyBorder="1" applyAlignment="1">
      <alignment horizontal="left"/>
    </xf>
    <xf numFmtId="4" fontId="8" fillId="8" borderId="34" xfId="0" applyNumberFormat="1" applyFont="1" applyFill="1" applyBorder="1" applyAlignment="1">
      <alignment horizontal="left"/>
    </xf>
    <xf numFmtId="4" fontId="8" fillId="8" borderId="45" xfId="0" applyNumberFormat="1" applyFont="1" applyFill="1" applyBorder="1" applyAlignment="1">
      <alignment horizontal="left"/>
    </xf>
    <xf numFmtId="4" fontId="2" fillId="25" borderId="14" xfId="0" applyNumberFormat="1" applyFont="1" applyFill="1" applyBorder="1" applyAlignment="1">
      <alignment/>
    </xf>
    <xf numFmtId="4" fontId="21" fillId="24" borderId="29" xfId="0" applyNumberFormat="1" applyFont="1" applyFill="1" applyBorder="1" applyAlignment="1">
      <alignment wrapText="1"/>
    </xf>
    <xf numFmtId="49" fontId="2" fillId="24" borderId="0" xfId="0" applyNumberFormat="1" applyFont="1" applyFill="1" applyBorder="1" applyAlignment="1">
      <alignment horizontal="left" vertical="justify"/>
    </xf>
    <xf numFmtId="49" fontId="2" fillId="24" borderId="30" xfId="0" applyNumberFormat="1" applyFont="1" applyFill="1" applyBorder="1" applyAlignment="1">
      <alignment horizontal="left" vertical="justify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24" borderId="19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30" xfId="0" applyFont="1" applyFill="1" applyBorder="1" applyAlignment="1">
      <alignment vertical="top" wrapText="1"/>
    </xf>
    <xf numFmtId="0" fontId="2" fillId="24" borderId="19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30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30" xfId="0" applyFill="1" applyBorder="1" applyAlignment="1">
      <alignment wrapText="1"/>
    </xf>
    <xf numFmtId="0" fontId="0" fillId="24" borderId="19" xfId="0" applyFill="1" applyBorder="1" applyAlignment="1">
      <alignment wrapText="1"/>
    </xf>
    <xf numFmtId="49" fontId="2" fillId="24" borderId="19" xfId="0" applyNumberFormat="1" applyFont="1" applyFill="1" applyBorder="1" applyAlignment="1">
      <alignment horizontal="left" vertical="top" wrapText="1"/>
    </xf>
    <xf numFmtId="49" fontId="2" fillId="24" borderId="0" xfId="0" applyNumberFormat="1" applyFont="1" applyFill="1" applyBorder="1" applyAlignment="1">
      <alignment horizontal="left" vertical="top" wrapText="1"/>
    </xf>
    <xf numFmtId="49" fontId="2" fillId="24" borderId="30" xfId="0" applyNumberFormat="1" applyFont="1" applyFill="1" applyBorder="1" applyAlignment="1">
      <alignment horizontal="left" vertical="top" wrapText="1"/>
    </xf>
    <xf numFmtId="49" fontId="2" fillId="24" borderId="2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 vertical="top" wrapText="1"/>
    </xf>
    <xf numFmtId="0" fontId="0" fillId="24" borderId="30" xfId="0" applyFill="1" applyBorder="1" applyAlignment="1">
      <alignment vertical="top" wrapText="1"/>
    </xf>
    <xf numFmtId="0" fontId="0" fillId="24" borderId="19" xfId="0" applyFill="1" applyBorder="1" applyAlignment="1">
      <alignment vertical="top" wrapText="1"/>
    </xf>
    <xf numFmtId="49" fontId="2" fillId="24" borderId="20" xfId="0" applyNumberFormat="1" applyFont="1" applyFill="1" applyBorder="1" applyAlignment="1">
      <alignment horizontal="center" vertical="top"/>
    </xf>
    <xf numFmtId="0" fontId="2" fillId="24" borderId="19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/>
    </xf>
    <xf numFmtId="0" fontId="2" fillId="24" borderId="19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wrapText="1"/>
    </xf>
    <xf numFmtId="0" fontId="8" fillId="24" borderId="0" xfId="0" applyFont="1" applyFill="1" applyBorder="1" applyAlignment="1">
      <alignment wrapText="1"/>
    </xf>
    <xf numFmtId="0" fontId="8" fillId="24" borderId="30" xfId="0" applyFont="1" applyFill="1" applyBorder="1" applyAlignment="1">
      <alignment wrapText="1"/>
    </xf>
    <xf numFmtId="0" fontId="2" fillId="24" borderId="0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24" borderId="30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30" xfId="0" applyFont="1" applyFill="1" applyBorder="1" applyAlignment="1">
      <alignment horizontal="left" vertical="top" wrapText="1"/>
    </xf>
    <xf numFmtId="0" fontId="2" fillId="24" borderId="28" xfId="0" applyFont="1" applyFill="1" applyBorder="1" applyAlignment="1">
      <alignment horizontal="left" vertical="top" wrapText="1"/>
    </xf>
    <xf numFmtId="0" fontId="2" fillId="24" borderId="22" xfId="0" applyFont="1" applyFill="1" applyBorder="1" applyAlignment="1">
      <alignment horizontal="left" vertical="top" wrapText="1"/>
    </xf>
    <xf numFmtId="0" fontId="2" fillId="24" borderId="23" xfId="0" applyFont="1" applyFill="1" applyBorder="1" applyAlignment="1">
      <alignment horizontal="left" vertical="top" wrapText="1"/>
    </xf>
    <xf numFmtId="0" fontId="8" fillId="24" borderId="19" xfId="0" applyFont="1" applyFill="1" applyBorder="1" applyAlignment="1">
      <alignment vertical="justify"/>
    </xf>
    <xf numFmtId="0" fontId="0" fillId="24" borderId="0" xfId="0" applyFill="1" applyBorder="1" applyAlignment="1">
      <alignment vertical="justify"/>
    </xf>
    <xf numFmtId="0" fontId="0" fillId="24" borderId="30" xfId="0" applyFill="1" applyBorder="1" applyAlignment="1">
      <alignment vertical="justify"/>
    </xf>
    <xf numFmtId="0" fontId="2" fillId="24" borderId="19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3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24" borderId="30" xfId="0" applyFont="1" applyFill="1" applyBorder="1" applyAlignment="1">
      <alignment/>
    </xf>
    <xf numFmtId="0" fontId="2" fillId="24" borderId="19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/>
    </xf>
    <xf numFmtId="0" fontId="2" fillId="24" borderId="3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0" fillId="24" borderId="0" xfId="0" applyFont="1" applyFill="1" applyAlignment="1">
      <alignment vertical="top" wrapText="1"/>
    </xf>
    <xf numFmtId="0" fontId="2" fillId="24" borderId="0" xfId="0" applyFont="1" applyFill="1" applyBorder="1" applyAlignment="1">
      <alignment wrapText="1"/>
    </xf>
    <xf numFmtId="0" fontId="2" fillId="24" borderId="3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30" xfId="0" applyFill="1" applyBorder="1" applyAlignment="1">
      <alignment/>
    </xf>
    <xf numFmtId="0" fontId="2" fillId="24" borderId="28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vertical="top" wrapText="1"/>
    </xf>
    <xf numFmtId="0" fontId="0" fillId="24" borderId="23" xfId="0" applyFont="1" applyFill="1" applyBorder="1" applyAlignment="1">
      <alignment vertical="top" wrapText="1"/>
    </xf>
    <xf numFmtId="0" fontId="2" fillId="24" borderId="19" xfId="0" applyFont="1" applyFill="1" applyBorder="1" applyAlignment="1">
      <alignment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4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4" borderId="19" xfId="0" applyFont="1" applyFill="1" applyBorder="1" applyAlignment="1">
      <alignment wrapText="1"/>
    </xf>
    <xf numFmtId="0" fontId="8" fillId="24" borderId="0" xfId="0" applyFont="1" applyFill="1" applyBorder="1" applyAlignment="1">
      <alignment wrapText="1"/>
    </xf>
    <xf numFmtId="0" fontId="15" fillId="24" borderId="0" xfId="0" applyFont="1" applyFill="1" applyAlignment="1">
      <alignment/>
    </xf>
    <xf numFmtId="0" fontId="15" fillId="24" borderId="30" xfId="0" applyFont="1" applyFill="1" applyBorder="1" applyAlignment="1">
      <alignment/>
    </xf>
    <xf numFmtId="164" fontId="2" fillId="8" borderId="26" xfId="42" applyNumberFormat="1" applyFont="1" applyFill="1" applyBorder="1" applyAlignment="1">
      <alignment horizontal="center" wrapText="1"/>
    </xf>
    <xf numFmtId="164" fontId="2" fillId="8" borderId="45" xfId="42" applyNumberFormat="1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30" xfId="0" applyFont="1" applyFill="1" applyBorder="1" applyAlignment="1">
      <alignment horizontal="center"/>
    </xf>
    <xf numFmtId="0" fontId="16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shrinkToFit="1"/>
    </xf>
    <xf numFmtId="43" fontId="8" fillId="14" borderId="27" xfId="42" applyFont="1" applyFill="1" applyBorder="1" applyAlignment="1">
      <alignment horizontal="center" vertical="top" wrapText="1"/>
    </xf>
    <xf numFmtId="43" fontId="8" fillId="14" borderId="14" xfId="42" applyFont="1" applyFill="1" applyBorder="1" applyAlignment="1">
      <alignment horizontal="center" vertical="top" wrapText="1"/>
    </xf>
    <xf numFmtId="43" fontId="8" fillId="14" borderId="29" xfId="42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9" fillId="0" borderId="22" xfId="0" applyFont="1" applyBorder="1" applyAlignment="1">
      <alignment wrapText="1"/>
    </xf>
    <xf numFmtId="0" fontId="0" fillId="0" borderId="22" xfId="0" applyBorder="1" applyAlignment="1">
      <alignment/>
    </xf>
    <xf numFmtId="43" fontId="8" fillId="14" borderId="26" xfId="42" applyFont="1" applyFill="1" applyBorder="1" applyAlignment="1">
      <alignment horizontal="center" vertical="top" wrapText="1"/>
    </xf>
    <xf numFmtId="43" fontId="8" fillId="14" borderId="34" xfId="42" applyFont="1" applyFill="1" applyBorder="1" applyAlignment="1">
      <alignment horizontal="center" vertical="top" wrapText="1"/>
    </xf>
    <xf numFmtId="43" fontId="8" fillId="14" borderId="45" xfId="42" applyFont="1" applyFill="1" applyBorder="1" applyAlignment="1">
      <alignment horizontal="center" vertical="top" wrapText="1"/>
    </xf>
    <xf numFmtId="43" fontId="23" fillId="8" borderId="14" xfId="42" applyFont="1" applyFill="1" applyBorder="1" applyAlignment="1">
      <alignment horizontal="center" wrapText="1"/>
    </xf>
    <xf numFmtId="43" fontId="23" fillId="8" borderId="20" xfId="42" applyFont="1" applyFill="1" applyBorder="1" applyAlignment="1">
      <alignment horizontal="center" wrapText="1"/>
    </xf>
    <xf numFmtId="43" fontId="23" fillId="8" borderId="29" xfId="42" applyFont="1" applyFill="1" applyBorder="1" applyAlignment="1">
      <alignment horizontal="center" wrapText="1"/>
    </xf>
    <xf numFmtId="164" fontId="23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3" fillId="8" borderId="27" xfId="0" applyFont="1" applyFill="1" applyBorder="1" applyAlignment="1">
      <alignment horizontal="center"/>
    </xf>
    <xf numFmtId="0" fontId="23" fillId="8" borderId="27" xfId="0" applyFont="1" applyFill="1" applyBorder="1" applyAlignment="1">
      <alignment horizontal="center" wrapText="1"/>
    </xf>
    <xf numFmtId="0" fontId="35" fillId="8" borderId="27" xfId="0" applyFont="1" applyFill="1" applyBorder="1" applyAlignment="1">
      <alignment horizontal="center" wrapText="1"/>
    </xf>
    <xf numFmtId="43" fontId="23" fillId="8" borderId="27" xfId="42" applyFont="1" applyFill="1" applyBorder="1" applyAlignment="1">
      <alignment horizontal="center" wrapText="1"/>
    </xf>
    <xf numFmtId="43" fontId="35" fillId="8" borderId="27" xfId="42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Arkusz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50.140625" style="0" customWidth="1"/>
    <col min="3" max="3" width="17.28125" style="0" customWidth="1"/>
    <col min="4" max="5" width="20.140625" style="0" bestFit="1" customWidth="1"/>
    <col min="6" max="6" width="12.7109375" style="0" bestFit="1" customWidth="1"/>
    <col min="7" max="7" width="13.7109375" style="0" customWidth="1"/>
    <col min="8" max="8" width="13.8515625" style="0" bestFit="1" customWidth="1"/>
  </cols>
  <sheetData>
    <row r="1" ht="15">
      <c r="F1" s="1" t="s">
        <v>0</v>
      </c>
    </row>
    <row r="2" spans="1:7" ht="15">
      <c r="A2" s="111"/>
      <c r="B2" s="111"/>
      <c r="C2" s="111"/>
      <c r="D2" s="111"/>
      <c r="E2" s="160"/>
      <c r="F2" s="1" t="s">
        <v>368</v>
      </c>
      <c r="G2" s="172"/>
    </row>
    <row r="3" spans="1:7" ht="15">
      <c r="A3" s="626" t="s">
        <v>294</v>
      </c>
      <c r="B3" s="627"/>
      <c r="C3" s="627"/>
      <c r="D3" s="627"/>
      <c r="E3" s="158"/>
      <c r="F3" s="174" t="s">
        <v>208</v>
      </c>
      <c r="G3" s="158"/>
    </row>
    <row r="4" spans="1:7" s="22" customFormat="1" ht="15">
      <c r="A4" s="628"/>
      <c r="B4" s="628"/>
      <c r="C4" s="628"/>
      <c r="D4" s="628"/>
      <c r="E4" s="159"/>
      <c r="F4" s="174" t="s">
        <v>369</v>
      </c>
      <c r="G4" s="159"/>
    </row>
    <row r="5" spans="1:7" s="23" customFormat="1" ht="47.25">
      <c r="A5" s="27" t="s">
        <v>1</v>
      </c>
      <c r="B5" s="28" t="s">
        <v>2</v>
      </c>
      <c r="C5" s="29" t="s">
        <v>265</v>
      </c>
      <c r="D5" s="29" t="s">
        <v>266</v>
      </c>
      <c r="E5" s="29" t="s">
        <v>295</v>
      </c>
      <c r="F5" s="29" t="s">
        <v>87</v>
      </c>
      <c r="G5" s="29" t="s">
        <v>88</v>
      </c>
    </row>
    <row r="6" spans="1:7" s="33" customFormat="1" ht="16.5" thickBot="1">
      <c r="A6" s="30" t="s">
        <v>5</v>
      </c>
      <c r="B6" s="31" t="s">
        <v>6</v>
      </c>
      <c r="C6" s="32" t="s">
        <v>7</v>
      </c>
      <c r="D6" s="32" t="s">
        <v>8</v>
      </c>
      <c r="E6" s="161" t="s">
        <v>9</v>
      </c>
      <c r="F6" s="32" t="s">
        <v>10</v>
      </c>
      <c r="G6" s="32" t="s">
        <v>136</v>
      </c>
    </row>
    <row r="7" spans="1:7" ht="16.5" thickTop="1">
      <c r="A7" s="94"/>
      <c r="B7" s="36"/>
      <c r="C7" s="36"/>
      <c r="D7" s="95"/>
      <c r="E7" s="96"/>
      <c r="F7" s="97"/>
      <c r="G7" s="97"/>
    </row>
    <row r="8" spans="1:7" ht="15.75">
      <c r="A8" s="98" t="s">
        <v>11</v>
      </c>
      <c r="B8" s="37" t="s">
        <v>12</v>
      </c>
      <c r="C8" s="39">
        <v>6090600</v>
      </c>
      <c r="D8" s="403">
        <v>4077126.91</v>
      </c>
      <c r="E8" s="162">
        <v>1775713.55</v>
      </c>
      <c r="F8" s="99">
        <f>E8/D8</f>
        <v>0.4355306050554114</v>
      </c>
      <c r="G8" s="99">
        <f>E8/E29</f>
        <v>0.043218309532497196</v>
      </c>
    </row>
    <row r="9" spans="1:7" ht="15.75">
      <c r="A9" s="98" t="s">
        <v>13</v>
      </c>
      <c r="B9" s="97" t="s">
        <v>14</v>
      </c>
      <c r="C9" s="39">
        <v>3200</v>
      </c>
      <c r="D9" s="403">
        <v>3200</v>
      </c>
      <c r="E9" s="162">
        <v>3855.9</v>
      </c>
      <c r="F9" s="99">
        <f aca="true" t="shared" si="0" ref="F9:F29">E9/D9</f>
        <v>1.20496875</v>
      </c>
      <c r="G9" s="99">
        <f>E9/E29</f>
        <v>9.384705079620299E-05</v>
      </c>
    </row>
    <row r="10" spans="1:7" ht="31.5">
      <c r="A10" s="98" t="s">
        <v>119</v>
      </c>
      <c r="B10" s="102" t="s">
        <v>132</v>
      </c>
      <c r="C10" s="39">
        <v>0</v>
      </c>
      <c r="D10" s="403">
        <v>56919</v>
      </c>
      <c r="E10" s="162">
        <v>56919.21</v>
      </c>
      <c r="F10" s="99">
        <f t="shared" si="0"/>
        <v>1.0000036894534339</v>
      </c>
      <c r="G10" s="99">
        <f>E10/E29</f>
        <v>0.001385331567766214</v>
      </c>
    </row>
    <row r="11" spans="1:7" ht="15.75">
      <c r="A11" s="100">
        <v>600</v>
      </c>
      <c r="B11" s="97" t="s">
        <v>15</v>
      </c>
      <c r="C11" s="39">
        <v>1850000</v>
      </c>
      <c r="D11" s="403">
        <v>3087933</v>
      </c>
      <c r="E11" s="162">
        <v>3033531.72</v>
      </c>
      <c r="F11" s="99">
        <f t="shared" si="0"/>
        <v>0.982382622939034</v>
      </c>
      <c r="G11" s="99">
        <f>E11/E29</f>
        <v>0.07383179164883244</v>
      </c>
    </row>
    <row r="12" spans="1:8" ht="15.75">
      <c r="A12" s="101">
        <v>700</v>
      </c>
      <c r="B12" s="97" t="s">
        <v>16</v>
      </c>
      <c r="C12" s="39">
        <v>2219280</v>
      </c>
      <c r="D12" s="403">
        <v>1839280</v>
      </c>
      <c r="E12" s="162">
        <v>1807129.45</v>
      </c>
      <c r="F12" s="99">
        <f t="shared" si="0"/>
        <v>0.982520035013701</v>
      </c>
      <c r="G12" s="99">
        <f>E12/E29</f>
        <v>0.04398292727753945</v>
      </c>
      <c r="H12" s="2"/>
    </row>
    <row r="13" spans="1:8" ht="15.75">
      <c r="A13" s="101">
        <v>710</v>
      </c>
      <c r="B13" s="97" t="s">
        <v>267</v>
      </c>
      <c r="C13" s="39">
        <v>0</v>
      </c>
      <c r="D13" s="403">
        <v>800</v>
      </c>
      <c r="E13" s="162">
        <v>800</v>
      </c>
      <c r="F13" s="99">
        <f t="shared" si="0"/>
        <v>1</v>
      </c>
      <c r="G13" s="99">
        <f>E13/E29</f>
        <v>1.9470847438201818E-05</v>
      </c>
      <c r="H13" s="2"/>
    </row>
    <row r="14" spans="1:7" ht="15.75">
      <c r="A14" s="101">
        <v>750</v>
      </c>
      <c r="B14" s="97" t="s">
        <v>17</v>
      </c>
      <c r="C14" s="39">
        <v>132868</v>
      </c>
      <c r="D14" s="403">
        <v>146668</v>
      </c>
      <c r="E14" s="162">
        <v>178578.24</v>
      </c>
      <c r="F14" s="99">
        <f t="shared" si="0"/>
        <v>1.2175678402923609</v>
      </c>
      <c r="G14" s="99">
        <f>E14/E29</f>
        <v>0.004346337083528236</v>
      </c>
    </row>
    <row r="15" spans="1:7" ht="15.75">
      <c r="A15" s="101">
        <v>751</v>
      </c>
      <c r="B15" s="102" t="s">
        <v>18</v>
      </c>
      <c r="C15" s="39"/>
      <c r="D15" s="403"/>
      <c r="E15" s="162"/>
      <c r="F15" s="99"/>
      <c r="G15" s="99"/>
    </row>
    <row r="16" spans="1:7" ht="15.75">
      <c r="A16" s="101"/>
      <c r="B16" s="102" t="s">
        <v>19</v>
      </c>
      <c r="C16" s="39">
        <v>2578</v>
      </c>
      <c r="D16" s="403">
        <v>25466</v>
      </c>
      <c r="E16" s="162">
        <v>25466</v>
      </c>
      <c r="F16" s="99">
        <f t="shared" si="0"/>
        <v>1</v>
      </c>
      <c r="G16" s="99">
        <f>E16/E29</f>
        <v>0.0006198057510765593</v>
      </c>
    </row>
    <row r="17" spans="1:7" ht="15.75">
      <c r="A17" s="101">
        <v>754</v>
      </c>
      <c r="B17" s="97" t="s">
        <v>20</v>
      </c>
      <c r="C17" s="39"/>
      <c r="D17" s="403"/>
      <c r="E17" s="162"/>
      <c r="F17" s="99"/>
      <c r="G17" s="99"/>
    </row>
    <row r="18" spans="1:7" ht="15.75">
      <c r="A18" s="101"/>
      <c r="B18" s="97" t="s">
        <v>21</v>
      </c>
      <c r="C18" s="39">
        <v>1000</v>
      </c>
      <c r="D18" s="403">
        <v>27000</v>
      </c>
      <c r="E18" s="162">
        <v>27000</v>
      </c>
      <c r="F18" s="99">
        <f t="shared" si="0"/>
        <v>1</v>
      </c>
      <c r="G18" s="99">
        <f>E18/E29</f>
        <v>0.0006571411010393113</v>
      </c>
    </row>
    <row r="19" spans="1:7" ht="15.75">
      <c r="A19" s="101">
        <v>756</v>
      </c>
      <c r="B19" s="97" t="s">
        <v>22</v>
      </c>
      <c r="C19" s="39"/>
      <c r="D19" s="403"/>
      <c r="E19" s="162"/>
      <c r="F19" s="99"/>
      <c r="G19" s="99"/>
    </row>
    <row r="20" spans="1:7" ht="15.75">
      <c r="A20" s="101"/>
      <c r="B20" s="97" t="s">
        <v>23</v>
      </c>
      <c r="C20" s="39"/>
      <c r="D20" s="403"/>
      <c r="E20" s="162"/>
      <c r="F20" s="99"/>
      <c r="G20" s="99"/>
    </row>
    <row r="21" spans="1:7" ht="15.75">
      <c r="A21" s="101"/>
      <c r="B21" s="97" t="s">
        <v>24</v>
      </c>
      <c r="C21" s="39">
        <v>15068372</v>
      </c>
      <c r="D21" s="403">
        <v>14158171</v>
      </c>
      <c r="E21" s="162">
        <v>13799960.83</v>
      </c>
      <c r="F21" s="99">
        <f t="shared" si="0"/>
        <v>0.97469940361647</v>
      </c>
      <c r="G21" s="99">
        <f>E21/E29</f>
        <v>0.33587116496761366</v>
      </c>
    </row>
    <row r="22" spans="1:7" ht="15.75">
      <c r="A22" s="103">
        <v>758</v>
      </c>
      <c r="B22" s="37" t="s">
        <v>25</v>
      </c>
      <c r="C22" s="39">
        <v>13997570</v>
      </c>
      <c r="D22" s="403">
        <v>14801088</v>
      </c>
      <c r="E22" s="163">
        <v>14801088</v>
      </c>
      <c r="F22" s="99">
        <f t="shared" si="0"/>
        <v>1</v>
      </c>
      <c r="G22" s="99">
        <f>E22/E29</f>
        <v>0.36023715795924954</v>
      </c>
    </row>
    <row r="23" spans="1:7" ht="15.75">
      <c r="A23" s="103">
        <v>801</v>
      </c>
      <c r="B23" s="37" t="s">
        <v>26</v>
      </c>
      <c r="C23" s="39">
        <v>1592120</v>
      </c>
      <c r="D23" s="403">
        <v>936115.62</v>
      </c>
      <c r="E23" s="163">
        <v>885848.65</v>
      </c>
      <c r="F23" s="99">
        <f t="shared" si="0"/>
        <v>0.946302605227333</v>
      </c>
      <c r="G23" s="99">
        <f>E23/E29</f>
        <v>0.021560279896858797</v>
      </c>
    </row>
    <row r="24" spans="1:7" ht="15.75">
      <c r="A24" s="103">
        <v>851</v>
      </c>
      <c r="B24" s="37" t="s">
        <v>72</v>
      </c>
      <c r="C24" s="39">
        <v>0</v>
      </c>
      <c r="D24" s="403">
        <v>0</v>
      </c>
      <c r="E24" s="163">
        <v>313.25</v>
      </c>
      <c r="F24" s="402" t="s">
        <v>268</v>
      </c>
      <c r="G24" s="99">
        <f>E24/E29</f>
        <v>7.624053700020899E-06</v>
      </c>
    </row>
    <row r="25" spans="1:7" ht="15.75">
      <c r="A25" s="103">
        <v>852</v>
      </c>
      <c r="B25" s="37" t="s">
        <v>27</v>
      </c>
      <c r="C25" s="39">
        <v>5072321</v>
      </c>
      <c r="D25" s="403">
        <v>4578130.52</v>
      </c>
      <c r="E25" s="163">
        <v>4492796.01</v>
      </c>
      <c r="F25" s="99">
        <f t="shared" si="0"/>
        <v>0.9813604025426519</v>
      </c>
      <c r="G25" s="99">
        <f>E25/E29</f>
        <v>0.1093481821020898</v>
      </c>
    </row>
    <row r="26" spans="1:7" ht="15.75">
      <c r="A26" s="103">
        <v>854</v>
      </c>
      <c r="B26" s="37" t="s">
        <v>28</v>
      </c>
      <c r="C26" s="39">
        <v>0</v>
      </c>
      <c r="D26" s="403">
        <v>160931</v>
      </c>
      <c r="E26" s="163">
        <v>152573.05</v>
      </c>
      <c r="F26" s="99">
        <f t="shared" si="0"/>
        <v>0.9480650092275571</v>
      </c>
      <c r="G26" s="99">
        <f>E26/E29</f>
        <v>0.0037134082246639217</v>
      </c>
    </row>
    <row r="27" spans="1:7" ht="15.75">
      <c r="A27" s="103">
        <v>900</v>
      </c>
      <c r="B27" s="37" t="s">
        <v>29</v>
      </c>
      <c r="C27" s="39">
        <v>3000</v>
      </c>
      <c r="D27" s="403">
        <v>5500</v>
      </c>
      <c r="E27" s="164">
        <v>10282.46</v>
      </c>
      <c r="F27" s="99">
        <f t="shared" si="0"/>
        <v>1.8695381818181818</v>
      </c>
      <c r="G27" s="99">
        <f>E27/E29</f>
        <v>0.00025026026243676577</v>
      </c>
    </row>
    <row r="28" spans="1:7" ht="15.75">
      <c r="A28" s="103">
        <v>921</v>
      </c>
      <c r="B28" s="37" t="s">
        <v>30</v>
      </c>
      <c r="C28" s="39">
        <v>0</v>
      </c>
      <c r="D28" s="403">
        <v>36984</v>
      </c>
      <c r="E28" s="164">
        <v>35210</v>
      </c>
      <c r="F28" s="99">
        <f t="shared" si="0"/>
        <v>0.9520333117023578</v>
      </c>
      <c r="G28" s="99">
        <f>E28/E29</f>
        <v>0.0008569606728738575</v>
      </c>
    </row>
    <row r="29" spans="1:7" ht="17.25" thickBot="1">
      <c r="A29" s="3"/>
      <c r="B29" s="4" t="s">
        <v>32</v>
      </c>
      <c r="C29" s="5">
        <f>SUM(C8:C28)</f>
        <v>46032909</v>
      </c>
      <c r="D29" s="404">
        <f>SUM(D8:D28)</f>
        <v>43941313.05</v>
      </c>
      <c r="E29" s="165">
        <f>SUM(E7:E28)</f>
        <v>41087066.31999999</v>
      </c>
      <c r="F29" s="6">
        <f t="shared" si="0"/>
        <v>0.935044118350487</v>
      </c>
      <c r="G29" s="6">
        <f>SUM(G8:G28)</f>
        <v>1.0000000000000002</v>
      </c>
    </row>
    <row r="30" spans="4:5" ht="14.25">
      <c r="D30" s="282"/>
      <c r="E30" s="7"/>
    </row>
    <row r="31" spans="4:5" ht="15">
      <c r="D31" s="283"/>
      <c r="E31" s="8"/>
    </row>
    <row r="32" spans="4:5" ht="15">
      <c r="D32" s="283"/>
      <c r="E32" s="8"/>
    </row>
    <row r="33" spans="4:5" ht="15">
      <c r="D33" s="283"/>
      <c r="E33" s="8"/>
    </row>
    <row r="34" spans="4:5" ht="15">
      <c r="D34" s="283"/>
      <c r="E34" s="8"/>
    </row>
    <row r="35" spans="4:5" ht="15">
      <c r="D35" s="283"/>
      <c r="E35" s="8"/>
    </row>
    <row r="36" spans="4:5" ht="15">
      <c r="D36" s="283"/>
      <c r="E36" s="8"/>
    </row>
    <row r="37" spans="4:5" ht="15">
      <c r="D37" s="283"/>
      <c r="E37" s="8"/>
    </row>
    <row r="38" spans="4:5" ht="15">
      <c r="D38" s="283"/>
      <c r="E38" s="8"/>
    </row>
    <row r="39" ht="12.75">
      <c r="D39" s="284"/>
    </row>
    <row r="40" ht="12.75">
      <c r="D40" s="284"/>
    </row>
    <row r="41" ht="12.75">
      <c r="D41" s="284"/>
    </row>
    <row r="42" ht="12.75">
      <c r="D42" s="284"/>
    </row>
    <row r="43" ht="12.75">
      <c r="D43" s="284"/>
    </row>
    <row r="44" ht="12.75">
      <c r="D44" s="284"/>
    </row>
    <row r="45" ht="12.75">
      <c r="D45" s="284"/>
    </row>
    <row r="46" ht="12.75">
      <c r="D46" s="284"/>
    </row>
    <row r="47" ht="12.75">
      <c r="D47" s="284"/>
    </row>
    <row r="48" ht="12.75">
      <c r="D48" s="284"/>
    </row>
    <row r="49" ht="12.75">
      <c r="D49" s="284"/>
    </row>
    <row r="50" ht="12.75">
      <c r="D50" s="284"/>
    </row>
    <row r="51" ht="12.75">
      <c r="D51" s="284"/>
    </row>
    <row r="52" ht="12.75">
      <c r="D52" s="284"/>
    </row>
    <row r="53" ht="12.75">
      <c r="D53" s="284"/>
    </row>
    <row r="54" ht="12.75">
      <c r="D54" s="284"/>
    </row>
  </sheetData>
  <sheetProtection/>
  <mergeCells count="1">
    <mergeCell ref="A3:D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7.28125" style="0" customWidth="1"/>
    <col min="4" max="4" width="11.8515625" style="0" customWidth="1"/>
    <col min="5" max="5" width="15.8515625" style="0" customWidth="1"/>
    <col min="6" max="6" width="15.00390625" style="0" customWidth="1"/>
    <col min="7" max="7" width="15.28125" style="0" customWidth="1"/>
    <col min="8" max="8" width="13.7109375" style="0" customWidth="1"/>
    <col min="9" max="9" width="14.140625" style="0" customWidth="1"/>
  </cols>
  <sheetData>
    <row r="1" spans="1:12" ht="15.75">
      <c r="A1" s="516"/>
      <c r="B1" s="516"/>
      <c r="C1" s="517"/>
      <c r="D1" s="517"/>
      <c r="E1" s="516"/>
      <c r="F1" s="518"/>
      <c r="G1" s="519"/>
      <c r="H1" s="519"/>
      <c r="I1" s="519" t="s">
        <v>340</v>
      </c>
      <c r="J1" s="519"/>
      <c r="K1" s="519"/>
      <c r="L1" s="519"/>
    </row>
    <row r="2" spans="1:12" ht="15.75">
      <c r="A2" s="516"/>
      <c r="B2" s="516"/>
      <c r="C2" s="517"/>
      <c r="D2" s="517"/>
      <c r="E2" s="516"/>
      <c r="F2" s="518"/>
      <c r="G2" s="520"/>
      <c r="H2" s="519"/>
      <c r="I2" s="519" t="s">
        <v>368</v>
      </c>
      <c r="J2" s="519"/>
      <c r="K2" s="520"/>
      <c r="L2" s="519"/>
    </row>
    <row r="3" spans="1:12" ht="15.75">
      <c r="A3" s="516"/>
      <c r="B3" s="516"/>
      <c r="C3" s="517"/>
      <c r="D3" s="517"/>
      <c r="E3" s="516"/>
      <c r="F3" s="518"/>
      <c r="G3" s="519"/>
      <c r="H3" s="519"/>
      <c r="I3" s="519" t="s">
        <v>208</v>
      </c>
      <c r="J3" s="519"/>
      <c r="K3" s="519"/>
      <c r="L3" s="519"/>
    </row>
    <row r="4" spans="1:12" ht="15.75">
      <c r="A4" s="516"/>
      <c r="B4" s="521"/>
      <c r="C4" s="517"/>
      <c r="D4" s="517"/>
      <c r="E4" s="516"/>
      <c r="F4" s="518"/>
      <c r="G4" s="519"/>
      <c r="H4" s="519"/>
      <c r="I4" s="519" t="s">
        <v>369</v>
      </c>
      <c r="J4" s="519"/>
      <c r="K4" s="519"/>
      <c r="L4" s="519"/>
    </row>
    <row r="5" spans="1:9" ht="20.25">
      <c r="A5" s="619" t="s">
        <v>341</v>
      </c>
      <c r="B5" s="620"/>
      <c r="C5" s="620"/>
      <c r="D5" s="620"/>
      <c r="E5" s="620"/>
      <c r="F5" s="620"/>
      <c r="G5" s="620"/>
      <c r="H5" s="620"/>
      <c r="I5" s="522"/>
    </row>
    <row r="6" spans="1:9" ht="15">
      <c r="A6" s="621" t="s">
        <v>74</v>
      </c>
      <c r="B6" s="621" t="s">
        <v>2</v>
      </c>
      <c r="C6" s="624" t="s">
        <v>75</v>
      </c>
      <c r="D6" s="624" t="s">
        <v>40</v>
      </c>
      <c r="E6" s="617" t="s">
        <v>342</v>
      </c>
      <c r="F6" s="632" t="s">
        <v>343</v>
      </c>
      <c r="G6" s="618"/>
      <c r="H6" s="618"/>
      <c r="I6" s="629" t="s">
        <v>344</v>
      </c>
    </row>
    <row r="7" spans="1:9" ht="15">
      <c r="A7" s="622"/>
      <c r="B7" s="622"/>
      <c r="C7" s="625"/>
      <c r="D7" s="625"/>
      <c r="E7" s="630"/>
      <c r="F7" s="524" t="s">
        <v>345</v>
      </c>
      <c r="G7" s="632" t="s">
        <v>346</v>
      </c>
      <c r="H7" s="618"/>
      <c r="I7" s="630"/>
    </row>
    <row r="8" spans="1:9" ht="43.5" thickBot="1">
      <c r="A8" s="623"/>
      <c r="B8" s="623"/>
      <c r="C8" s="616"/>
      <c r="D8" s="616"/>
      <c r="E8" s="613"/>
      <c r="F8" s="525" t="s">
        <v>347</v>
      </c>
      <c r="G8" s="523" t="s">
        <v>348</v>
      </c>
      <c r="H8" s="523" t="s">
        <v>349</v>
      </c>
      <c r="I8" s="631"/>
    </row>
    <row r="9" spans="1:9" ht="15.75" thickBot="1">
      <c r="A9" s="526" t="s">
        <v>5</v>
      </c>
      <c r="B9" s="527" t="s">
        <v>6</v>
      </c>
      <c r="C9" s="528" t="s">
        <v>7</v>
      </c>
      <c r="D9" s="529" t="s">
        <v>8</v>
      </c>
      <c r="E9" s="530" t="s">
        <v>9</v>
      </c>
      <c r="F9" s="531" t="s">
        <v>10</v>
      </c>
      <c r="G9" s="529" t="s">
        <v>350</v>
      </c>
      <c r="H9" s="528" t="s">
        <v>351</v>
      </c>
      <c r="I9" s="532" t="s">
        <v>352</v>
      </c>
    </row>
    <row r="10" spans="1:9" ht="15" thickTop="1">
      <c r="A10" s="533"/>
      <c r="B10" s="534" t="s">
        <v>353</v>
      </c>
      <c r="C10" s="535"/>
      <c r="D10" s="536"/>
      <c r="E10" s="612">
        <f>SUM(E12+E15)</f>
        <v>359789.35</v>
      </c>
      <c r="F10" s="612">
        <f>SUM(F12+F15)</f>
        <v>18842.8</v>
      </c>
      <c r="G10" s="612">
        <f>SUM(G12+G15)</f>
        <v>359789.35</v>
      </c>
      <c r="H10" s="612">
        <f>SUM(H12+H15)</f>
        <v>46265.73</v>
      </c>
      <c r="I10" s="612">
        <f>SUM(I12+I15)</f>
        <v>0</v>
      </c>
    </row>
    <row r="11" spans="1:9" ht="30">
      <c r="A11" s="537">
        <v>1</v>
      </c>
      <c r="B11" s="538" t="s">
        <v>354</v>
      </c>
      <c r="C11" s="539">
        <v>801</v>
      </c>
      <c r="D11" s="540" t="s">
        <v>355</v>
      </c>
      <c r="E11" s="541">
        <v>220336.57</v>
      </c>
      <c r="F11" s="541">
        <v>0</v>
      </c>
      <c r="G11" s="541">
        <v>220336.57</v>
      </c>
      <c r="H11" s="541">
        <v>38882.93</v>
      </c>
      <c r="I11" s="541"/>
    </row>
    <row r="12" spans="1:9" ht="15">
      <c r="A12" s="542"/>
      <c r="B12" s="543" t="s">
        <v>356</v>
      </c>
      <c r="C12" s="544">
        <v>801</v>
      </c>
      <c r="D12" s="545"/>
      <c r="E12" s="546">
        <f>SUM(E11)</f>
        <v>220336.57</v>
      </c>
      <c r="F12" s="546">
        <f>SUM(F11)</f>
        <v>0</v>
      </c>
      <c r="G12" s="546">
        <f>SUM(G11)</f>
        <v>220336.57</v>
      </c>
      <c r="H12" s="546">
        <f>SUM(H11)</f>
        <v>38882.93</v>
      </c>
      <c r="I12" s="546">
        <f>SUM(I11)</f>
        <v>0</v>
      </c>
    </row>
    <row r="13" spans="1:9" ht="30">
      <c r="A13" s="547">
        <v>1</v>
      </c>
      <c r="B13" s="548" t="s">
        <v>357</v>
      </c>
      <c r="C13" s="549">
        <v>852</v>
      </c>
      <c r="D13" s="550" t="s">
        <v>358</v>
      </c>
      <c r="E13" s="551">
        <v>0</v>
      </c>
      <c r="F13" s="551">
        <v>18842.8</v>
      </c>
      <c r="G13" s="551"/>
      <c r="H13" s="551"/>
      <c r="I13" s="551"/>
    </row>
    <row r="14" spans="1:9" ht="30">
      <c r="A14" s="547">
        <v>2</v>
      </c>
      <c r="B14" s="548" t="s">
        <v>357</v>
      </c>
      <c r="C14" s="552">
        <v>852</v>
      </c>
      <c r="D14" s="550" t="s">
        <v>359</v>
      </c>
      <c r="E14" s="551">
        <v>139452.78</v>
      </c>
      <c r="F14" s="551">
        <v>0</v>
      </c>
      <c r="G14" s="551">
        <v>139452.78</v>
      </c>
      <c r="H14" s="551">
        <v>7382.8</v>
      </c>
      <c r="I14" s="551">
        <v>0</v>
      </c>
    </row>
    <row r="15" spans="1:9" ht="15">
      <c r="A15" s="553"/>
      <c r="B15" s="554" t="s">
        <v>356</v>
      </c>
      <c r="C15" s="544">
        <v>852</v>
      </c>
      <c r="D15" s="555"/>
      <c r="E15" s="556">
        <f>SUM(E13:E14)</f>
        <v>139452.78</v>
      </c>
      <c r="F15" s="556">
        <f>SUM(F13:F14)</f>
        <v>18842.8</v>
      </c>
      <c r="G15" s="556">
        <f>SUM(G13:G14)</f>
        <v>139452.78</v>
      </c>
      <c r="H15" s="556">
        <f>SUM(H13:H14)</f>
        <v>7382.8</v>
      </c>
      <c r="I15" s="556">
        <f>SUM(I13:I14)</f>
        <v>0</v>
      </c>
    </row>
    <row r="16" spans="1:9" ht="15">
      <c r="A16" s="600"/>
      <c r="B16" s="557"/>
      <c r="C16" s="558"/>
      <c r="D16" s="559"/>
      <c r="E16" s="560"/>
      <c r="F16" s="560"/>
      <c r="G16" s="560"/>
      <c r="H16" s="560"/>
      <c r="I16" s="598"/>
    </row>
    <row r="17" spans="1:9" ht="14.25">
      <c r="A17" s="561"/>
      <c r="B17" s="562" t="s">
        <v>360</v>
      </c>
      <c r="C17" s="563"/>
      <c r="D17" s="564"/>
      <c r="E17" s="565">
        <f>E20+E22</f>
        <v>0</v>
      </c>
      <c r="F17" s="565">
        <f>F20+F22</f>
        <v>440142.2</v>
      </c>
      <c r="G17" s="565">
        <f>G20+G22</f>
        <v>906436.14</v>
      </c>
      <c r="H17" s="565">
        <f>H20+H22</f>
        <v>0</v>
      </c>
      <c r="I17" s="565">
        <f>I20+I22</f>
        <v>461041.23</v>
      </c>
    </row>
    <row r="18" spans="1:9" ht="45">
      <c r="A18" s="566">
        <v>1</v>
      </c>
      <c r="B18" s="567" t="s">
        <v>361</v>
      </c>
      <c r="C18" s="568" t="s">
        <v>11</v>
      </c>
      <c r="D18" s="568" t="s">
        <v>76</v>
      </c>
      <c r="E18" s="569">
        <v>0</v>
      </c>
      <c r="F18" s="570">
        <v>418843.05</v>
      </c>
      <c r="G18" s="571">
        <v>906436.14</v>
      </c>
      <c r="H18" s="572">
        <v>0</v>
      </c>
      <c r="I18" s="573">
        <v>461041.23</v>
      </c>
    </row>
    <row r="19" spans="1:9" ht="30">
      <c r="A19" s="574">
        <v>3</v>
      </c>
      <c r="B19" s="575" t="s">
        <v>362</v>
      </c>
      <c r="C19" s="576" t="s">
        <v>11</v>
      </c>
      <c r="D19" s="576" t="s">
        <v>225</v>
      </c>
      <c r="E19" s="569">
        <v>0</v>
      </c>
      <c r="F19" s="577">
        <v>2360.2</v>
      </c>
      <c r="G19" s="578">
        <v>0</v>
      </c>
      <c r="H19" s="578">
        <v>0</v>
      </c>
      <c r="I19" s="578">
        <v>0</v>
      </c>
    </row>
    <row r="20" spans="1:9" ht="15">
      <c r="A20" s="553"/>
      <c r="B20" s="579" t="s">
        <v>356</v>
      </c>
      <c r="C20" s="580" t="s">
        <v>11</v>
      </c>
      <c r="D20" s="555"/>
      <c r="E20" s="556">
        <f>SUM(E18:E19)</f>
        <v>0</v>
      </c>
      <c r="F20" s="556">
        <f>SUM(F18:F19)</f>
        <v>421203.25</v>
      </c>
      <c r="G20" s="556">
        <f>SUM(G18:G19)</f>
        <v>906436.14</v>
      </c>
      <c r="H20" s="556">
        <f>SUM(H18:H19)</f>
        <v>0</v>
      </c>
      <c r="I20" s="556">
        <f>SUM(I18:I19)</f>
        <v>461041.23</v>
      </c>
    </row>
    <row r="21" spans="1:9" ht="45">
      <c r="A21" s="547">
        <v>1</v>
      </c>
      <c r="B21" s="548" t="s">
        <v>363</v>
      </c>
      <c r="C21" s="549">
        <v>921</v>
      </c>
      <c r="D21" s="581" t="s">
        <v>234</v>
      </c>
      <c r="E21" s="551">
        <v>0</v>
      </c>
      <c r="F21" s="551">
        <v>18938.95</v>
      </c>
      <c r="G21" s="551">
        <v>0</v>
      </c>
      <c r="H21" s="551">
        <v>0</v>
      </c>
      <c r="I21" s="551">
        <v>0</v>
      </c>
    </row>
    <row r="22" spans="1:9" ht="15">
      <c r="A22" s="596"/>
      <c r="B22" s="554" t="s">
        <v>356</v>
      </c>
      <c r="C22" s="597">
        <v>921</v>
      </c>
      <c r="D22" s="580"/>
      <c r="E22" s="556">
        <f>SUM(E21)</f>
        <v>0</v>
      </c>
      <c r="F22" s="556">
        <f>SUM(F21)</f>
        <v>18938.95</v>
      </c>
      <c r="G22" s="556">
        <f>SUM(G21)</f>
        <v>0</v>
      </c>
      <c r="H22" s="556">
        <f>SUM(H21)</f>
        <v>0</v>
      </c>
      <c r="I22" s="556">
        <f>SUM(I21)</f>
        <v>0</v>
      </c>
    </row>
    <row r="23" spans="1:9" ht="15.75">
      <c r="A23" s="601"/>
      <c r="B23" s="516"/>
      <c r="C23" s="517"/>
      <c r="D23" s="517"/>
      <c r="E23" s="582"/>
      <c r="F23" s="583"/>
      <c r="G23" s="582"/>
      <c r="H23" s="582"/>
      <c r="I23" s="599"/>
    </row>
    <row r="24" spans="1:9" ht="15.75" thickBot="1">
      <c r="A24" s="584"/>
      <c r="B24" s="585" t="s">
        <v>85</v>
      </c>
      <c r="C24" s="586"/>
      <c r="D24" s="587"/>
      <c r="E24" s="588">
        <f>E17+E10</f>
        <v>359789.35</v>
      </c>
      <c r="F24" s="588">
        <f>F17+F10</f>
        <v>458985</v>
      </c>
      <c r="G24" s="588">
        <f>G17+G10</f>
        <v>1266225.49</v>
      </c>
      <c r="H24" s="588">
        <f>H17+H10</f>
        <v>46265.73</v>
      </c>
      <c r="I24" s="588">
        <f>I17+I10</f>
        <v>461041.23</v>
      </c>
    </row>
    <row r="25" spans="1:9" ht="12.75">
      <c r="A25" s="589"/>
      <c r="B25" s="590" t="s">
        <v>364</v>
      </c>
      <c r="C25" s="589"/>
      <c r="D25" s="589"/>
      <c r="E25" s="591"/>
      <c r="F25" s="591"/>
      <c r="G25" s="591"/>
      <c r="H25" s="591"/>
      <c r="I25" s="591"/>
    </row>
    <row r="26" spans="1:9" ht="12.75">
      <c r="A26" s="592"/>
      <c r="B26" s="589" t="s">
        <v>365</v>
      </c>
      <c r="C26" s="589"/>
      <c r="D26" s="589"/>
      <c r="E26" s="589"/>
      <c r="F26" s="589"/>
      <c r="G26" s="589"/>
      <c r="H26" s="589"/>
      <c r="I26" s="589"/>
    </row>
    <row r="27" spans="1:9" ht="12.75">
      <c r="A27" s="593"/>
      <c r="B27" s="590"/>
      <c r="C27" s="589"/>
      <c r="D27" s="589"/>
      <c r="E27" s="589"/>
      <c r="F27" s="589"/>
      <c r="G27" s="589"/>
      <c r="H27" s="589"/>
      <c r="I27" s="589"/>
    </row>
    <row r="28" spans="2:9" ht="12.75">
      <c r="B28" s="589"/>
      <c r="C28" s="589"/>
      <c r="D28" s="589"/>
      <c r="E28" s="589"/>
      <c r="F28" s="589"/>
      <c r="G28" s="589"/>
      <c r="H28" s="589"/>
      <c r="I28" s="589"/>
    </row>
    <row r="29" spans="1:9" ht="12.75">
      <c r="A29" s="593"/>
      <c r="B29" s="589"/>
      <c r="C29" s="589"/>
      <c r="D29" s="589"/>
      <c r="E29" s="589"/>
      <c r="F29" s="589"/>
      <c r="G29" s="589"/>
      <c r="H29" s="589"/>
      <c r="I29" s="589"/>
    </row>
    <row r="30" spans="1:9" ht="15.75">
      <c r="A30" s="593"/>
      <c r="B30" s="594"/>
      <c r="C30" s="517"/>
      <c r="D30" s="517"/>
      <c r="E30" s="518"/>
      <c r="F30" s="518"/>
      <c r="G30" s="518"/>
      <c r="H30" s="518"/>
      <c r="I30" s="595"/>
    </row>
    <row r="31" spans="1:9" ht="15.75">
      <c r="A31" s="593"/>
      <c r="B31" s="594"/>
      <c r="C31" s="517"/>
      <c r="D31" s="517"/>
      <c r="E31" s="518"/>
      <c r="F31" s="518"/>
      <c r="G31" s="518"/>
      <c r="H31" s="518"/>
      <c r="I31" s="595"/>
    </row>
    <row r="32" spans="1:9" ht="15.75">
      <c r="A32" s="593"/>
      <c r="B32" s="594"/>
      <c r="C32" s="517"/>
      <c r="D32" s="517"/>
      <c r="E32" s="518"/>
      <c r="F32" s="518"/>
      <c r="G32" s="518"/>
      <c r="H32" s="518"/>
      <c r="I32" s="595"/>
    </row>
    <row r="33" spans="1:9" ht="15.75">
      <c r="A33" s="593"/>
      <c r="B33" s="594"/>
      <c r="C33" s="517"/>
      <c r="D33" s="517"/>
      <c r="E33" s="518"/>
      <c r="F33" s="518"/>
      <c r="G33" s="518"/>
      <c r="H33" s="518"/>
      <c r="I33" s="595"/>
    </row>
    <row r="34" spans="1:9" ht="15.75">
      <c r="A34" s="593"/>
      <c r="B34" s="594"/>
      <c r="C34" s="517"/>
      <c r="D34" s="517"/>
      <c r="E34" s="518"/>
      <c r="F34" s="518"/>
      <c r="G34" s="518"/>
      <c r="H34" s="518"/>
      <c r="I34" s="595"/>
    </row>
    <row r="35" spans="1:9" ht="15.75">
      <c r="A35" s="593"/>
      <c r="B35" s="594"/>
      <c r="C35" s="517"/>
      <c r="D35" s="517"/>
      <c r="E35" s="518"/>
      <c r="F35" s="518"/>
      <c r="G35" s="518"/>
      <c r="H35" s="518"/>
      <c r="I35" s="595"/>
    </row>
    <row r="36" spans="1:9" ht="15.75">
      <c r="A36" s="593"/>
      <c r="B36" s="594"/>
      <c r="C36" s="517"/>
      <c r="D36" s="517"/>
      <c r="E36" s="518"/>
      <c r="F36" s="518"/>
      <c r="G36" s="518"/>
      <c r="H36" s="518"/>
      <c r="I36" s="595"/>
    </row>
    <row r="37" spans="1:9" ht="15.75">
      <c r="A37" s="593"/>
      <c r="B37" s="594"/>
      <c r="C37" s="517"/>
      <c r="D37" s="517"/>
      <c r="E37" s="518"/>
      <c r="F37" s="518"/>
      <c r="G37" s="518"/>
      <c r="H37" s="518"/>
      <c r="I37" s="595"/>
    </row>
    <row r="38" spans="1:9" ht="15.75">
      <c r="A38" s="593"/>
      <c r="B38" s="594"/>
      <c r="C38" s="517"/>
      <c r="D38" s="517"/>
      <c r="E38" s="518"/>
      <c r="F38" s="518"/>
      <c r="G38" s="518"/>
      <c r="H38" s="518"/>
      <c r="I38" s="595"/>
    </row>
    <row r="39" spans="1:9" ht="15.75">
      <c r="A39" s="593"/>
      <c r="B39" s="594"/>
      <c r="C39" s="517"/>
      <c r="D39" s="517"/>
      <c r="E39" s="518"/>
      <c r="F39" s="518"/>
      <c r="G39" s="518"/>
      <c r="H39" s="518"/>
      <c r="I39" s="595"/>
    </row>
    <row r="40" spans="1:9" ht="15.75">
      <c r="A40" s="593"/>
      <c r="B40" s="594"/>
      <c r="C40" s="517"/>
      <c r="D40" s="517"/>
      <c r="E40" s="518"/>
      <c r="F40" s="518"/>
      <c r="G40" s="518"/>
      <c r="H40" s="518"/>
      <c r="I40" s="595"/>
    </row>
    <row r="41" spans="1:9" ht="15.75">
      <c r="A41" s="593"/>
      <c r="B41" s="594"/>
      <c r="C41" s="517"/>
      <c r="D41" s="517"/>
      <c r="E41" s="518"/>
      <c r="F41" s="518"/>
      <c r="G41" s="518"/>
      <c r="H41" s="518"/>
      <c r="I41" s="595"/>
    </row>
    <row r="42" spans="1:9" ht="15.75">
      <c r="A42" s="593"/>
      <c r="B42" s="594"/>
      <c r="C42" s="517"/>
      <c r="D42" s="517"/>
      <c r="E42" s="518"/>
      <c r="F42" s="518"/>
      <c r="G42" s="518"/>
      <c r="H42" s="518"/>
      <c r="I42" s="595"/>
    </row>
    <row r="43" spans="1:9" ht="15.75">
      <c r="A43" s="593"/>
      <c r="B43" s="594"/>
      <c r="C43" s="517"/>
      <c r="D43" s="517"/>
      <c r="E43" s="518"/>
      <c r="F43" s="518"/>
      <c r="G43" s="518"/>
      <c r="H43" s="518"/>
      <c r="I43" s="595"/>
    </row>
    <row r="44" spans="1:9" ht="15.75">
      <c r="A44" s="593"/>
      <c r="B44" s="594"/>
      <c r="C44" s="517"/>
      <c r="D44" s="517"/>
      <c r="E44" s="518"/>
      <c r="F44" s="518"/>
      <c r="G44" s="518"/>
      <c r="H44" s="518"/>
      <c r="I44" s="595"/>
    </row>
    <row r="45" spans="1:9" ht="15.75">
      <c r="A45" s="593"/>
      <c r="B45" s="594"/>
      <c r="C45" s="517"/>
      <c r="D45" s="517"/>
      <c r="E45" s="518"/>
      <c r="F45" s="518"/>
      <c r="G45" s="518"/>
      <c r="H45" s="518"/>
      <c r="I45" s="595"/>
    </row>
    <row r="46" spans="1:9" ht="15.75">
      <c r="A46" s="593"/>
      <c r="B46" s="594"/>
      <c r="C46" s="517"/>
      <c r="D46" s="517"/>
      <c r="E46" s="518"/>
      <c r="F46" s="518"/>
      <c r="G46" s="518"/>
      <c r="H46" s="518"/>
      <c r="I46" s="595"/>
    </row>
    <row r="47" spans="1:9" ht="15.75">
      <c r="A47" s="593"/>
      <c r="B47" s="594"/>
      <c r="C47" s="517"/>
      <c r="D47" s="517"/>
      <c r="E47" s="518"/>
      <c r="F47" s="518"/>
      <c r="G47" s="518"/>
      <c r="H47" s="518"/>
      <c r="I47" s="595"/>
    </row>
    <row r="48" spans="1:9" ht="15.75">
      <c r="A48" s="593"/>
      <c r="B48" s="594"/>
      <c r="C48" s="517"/>
      <c r="D48" s="517"/>
      <c r="E48" s="518"/>
      <c r="F48" s="518"/>
      <c r="G48" s="518"/>
      <c r="H48" s="518"/>
      <c r="I48" s="595"/>
    </row>
    <row r="49" spans="1:9" ht="15.75">
      <c r="A49" s="593"/>
      <c r="B49" s="594"/>
      <c r="C49" s="517"/>
      <c r="D49" s="517"/>
      <c r="E49" s="518"/>
      <c r="F49" s="518"/>
      <c r="G49" s="518"/>
      <c r="H49" s="518"/>
      <c r="I49" s="595"/>
    </row>
    <row r="50" spans="1:9" ht="15.75">
      <c r="A50" s="593"/>
      <c r="B50" s="594"/>
      <c r="C50" s="517"/>
      <c r="D50" s="517"/>
      <c r="E50" s="518"/>
      <c r="F50" s="518"/>
      <c r="G50" s="518"/>
      <c r="H50" s="518"/>
      <c r="I50" s="595"/>
    </row>
    <row r="51" spans="1:9" ht="15.75">
      <c r="A51" s="593"/>
      <c r="B51" s="594"/>
      <c r="C51" s="517"/>
      <c r="D51" s="517"/>
      <c r="E51" s="518"/>
      <c r="F51" s="518"/>
      <c r="G51" s="518"/>
      <c r="H51" s="518"/>
      <c r="I51" s="595"/>
    </row>
    <row r="52" spans="1:9" ht="15.75">
      <c r="A52" s="593"/>
      <c r="B52" s="594"/>
      <c r="C52" s="517"/>
      <c r="D52" s="517"/>
      <c r="E52" s="518"/>
      <c r="F52" s="518"/>
      <c r="G52" s="518"/>
      <c r="H52" s="518"/>
      <c r="I52" s="595"/>
    </row>
    <row r="53" spans="1:9" ht="15.75">
      <c r="A53" s="593"/>
      <c r="B53" s="594"/>
      <c r="C53" s="517"/>
      <c r="D53" s="517"/>
      <c r="E53" s="518"/>
      <c r="F53" s="518"/>
      <c r="G53" s="518"/>
      <c r="H53" s="518"/>
      <c r="I53" s="595"/>
    </row>
    <row r="54" spans="1:9" ht="15.75">
      <c r="A54" s="593"/>
      <c r="B54" s="594"/>
      <c r="C54" s="517"/>
      <c r="D54" s="517"/>
      <c r="E54" s="518"/>
      <c r="F54" s="518"/>
      <c r="G54" s="518"/>
      <c r="H54" s="518"/>
      <c r="I54" s="595"/>
    </row>
    <row r="55" spans="1:9" ht="15.75">
      <c r="A55" s="593"/>
      <c r="B55" s="594"/>
      <c r="C55" s="517"/>
      <c r="D55" s="517"/>
      <c r="E55" s="518"/>
      <c r="F55" s="518"/>
      <c r="G55" s="518"/>
      <c r="H55" s="518"/>
      <c r="I55" s="595"/>
    </row>
    <row r="56" spans="1:9" ht="15.75">
      <c r="A56" s="593"/>
      <c r="B56" s="594"/>
      <c r="C56" s="517"/>
      <c r="D56" s="517"/>
      <c r="E56" s="518"/>
      <c r="F56" s="518"/>
      <c r="G56" s="518"/>
      <c r="H56" s="518"/>
      <c r="I56" s="595"/>
    </row>
    <row r="57" spans="1:9" ht="15.75">
      <c r="A57" s="593"/>
      <c r="B57" s="594"/>
      <c r="C57" s="517"/>
      <c r="D57" s="517"/>
      <c r="E57" s="518"/>
      <c r="F57" s="518"/>
      <c r="G57" s="518"/>
      <c r="H57" s="518"/>
      <c r="I57" s="595"/>
    </row>
    <row r="58" spans="1:9" ht="15.75">
      <c r="A58" s="593"/>
      <c r="B58" s="594"/>
      <c r="C58" s="517"/>
      <c r="D58" s="517"/>
      <c r="E58" s="518"/>
      <c r="F58" s="518"/>
      <c r="G58" s="518"/>
      <c r="H58" s="518"/>
      <c r="I58" s="595"/>
    </row>
    <row r="59" spans="1:9" ht="15.75">
      <c r="A59" s="593"/>
      <c r="B59" s="594"/>
      <c r="C59" s="517"/>
      <c r="D59" s="517"/>
      <c r="E59" s="518"/>
      <c r="F59" s="518"/>
      <c r="G59" s="518"/>
      <c r="H59" s="518"/>
      <c r="I59" s="595"/>
    </row>
    <row r="60" spans="1:9" ht="15.75">
      <c r="A60" s="593"/>
      <c r="B60" s="594"/>
      <c r="C60" s="517"/>
      <c r="D60" s="517"/>
      <c r="E60" s="518"/>
      <c r="F60" s="518"/>
      <c r="G60" s="518"/>
      <c r="H60" s="518"/>
      <c r="I60" s="595"/>
    </row>
    <row r="61" spans="1:9" ht="15.75">
      <c r="A61" s="593"/>
      <c r="B61" s="594"/>
      <c r="C61" s="517"/>
      <c r="D61" s="517"/>
      <c r="E61" s="518"/>
      <c r="F61" s="518"/>
      <c r="G61" s="518"/>
      <c r="H61" s="518"/>
      <c r="I61" s="595"/>
    </row>
    <row r="62" spans="1:9" ht="15.75">
      <c r="A62" s="593"/>
      <c r="B62" s="594"/>
      <c r="C62" s="517"/>
      <c r="D62" s="517"/>
      <c r="E62" s="518"/>
      <c r="F62" s="518"/>
      <c r="G62" s="518"/>
      <c r="H62" s="518"/>
      <c r="I62" s="595"/>
    </row>
    <row r="63" spans="1:9" ht="15.75">
      <c r="A63" s="593"/>
      <c r="B63" s="594"/>
      <c r="C63" s="517"/>
      <c r="D63" s="517"/>
      <c r="E63" s="518"/>
      <c r="F63" s="518"/>
      <c r="G63" s="518"/>
      <c r="H63" s="518"/>
      <c r="I63" s="595"/>
    </row>
    <row r="64" spans="1:9" ht="15.75">
      <c r="A64" s="593"/>
      <c r="B64" s="594"/>
      <c r="C64" s="517"/>
      <c r="D64" s="517"/>
      <c r="E64" s="518"/>
      <c r="F64" s="518"/>
      <c r="G64" s="518"/>
      <c r="H64" s="518"/>
      <c r="I64" s="595"/>
    </row>
    <row r="65" spans="1:9" ht="15.75">
      <c r="A65" s="593"/>
      <c r="B65" s="594"/>
      <c r="C65" s="517"/>
      <c r="D65" s="517"/>
      <c r="E65" s="518"/>
      <c r="F65" s="518"/>
      <c r="G65" s="518"/>
      <c r="H65" s="518"/>
      <c r="I65" s="595"/>
    </row>
    <row r="66" spans="1:9" ht="15.75">
      <c r="A66" s="593"/>
      <c r="B66" s="594"/>
      <c r="C66" s="517"/>
      <c r="D66" s="517"/>
      <c r="E66" s="518"/>
      <c r="F66" s="518"/>
      <c r="G66" s="518"/>
      <c r="H66" s="518"/>
      <c r="I66" s="595"/>
    </row>
    <row r="67" spans="1:9" ht="15.75">
      <c r="A67" s="593"/>
      <c r="B67" s="594"/>
      <c r="C67" s="517"/>
      <c r="D67" s="517"/>
      <c r="E67" s="518"/>
      <c r="F67" s="518"/>
      <c r="G67" s="518"/>
      <c r="H67" s="518"/>
      <c r="I67" s="595"/>
    </row>
    <row r="68" spans="1:9" ht="15.75">
      <c r="A68" s="593"/>
      <c r="B68" s="594"/>
      <c r="C68" s="517"/>
      <c r="D68" s="517"/>
      <c r="E68" s="518"/>
      <c r="F68" s="518"/>
      <c r="G68" s="518"/>
      <c r="H68" s="518"/>
      <c r="I68" s="595"/>
    </row>
    <row r="69" spans="1:9" ht="15.75">
      <c r="A69" s="593"/>
      <c r="B69" s="594"/>
      <c r="C69" s="517"/>
      <c r="D69" s="517"/>
      <c r="E69" s="518"/>
      <c r="F69" s="518"/>
      <c r="G69" s="518"/>
      <c r="H69" s="518"/>
      <c r="I69" s="595"/>
    </row>
    <row r="70" spans="1:9" ht="15.75">
      <c r="A70" s="593"/>
      <c r="B70" s="594"/>
      <c r="C70" s="517"/>
      <c r="D70" s="517"/>
      <c r="E70" s="518"/>
      <c r="F70" s="518"/>
      <c r="G70" s="518"/>
      <c r="H70" s="518"/>
      <c r="I70" s="595"/>
    </row>
    <row r="71" spans="1:9" ht="15.75">
      <c r="A71" s="593"/>
      <c r="B71" s="594"/>
      <c r="C71" s="517"/>
      <c r="D71" s="517"/>
      <c r="E71" s="518"/>
      <c r="F71" s="518"/>
      <c r="G71" s="518"/>
      <c r="H71" s="518"/>
      <c r="I71" s="595"/>
    </row>
    <row r="72" spans="1:9" ht="15.75">
      <c r="A72" s="593"/>
      <c r="B72" s="594"/>
      <c r="C72" s="517"/>
      <c r="D72" s="517"/>
      <c r="E72" s="518"/>
      <c r="F72" s="518"/>
      <c r="G72" s="518"/>
      <c r="H72" s="518"/>
      <c r="I72" s="595"/>
    </row>
    <row r="73" spans="1:9" ht="15.75">
      <c r="A73" s="593"/>
      <c r="B73" s="594"/>
      <c r="C73" s="517"/>
      <c r="D73" s="517"/>
      <c r="E73" s="518"/>
      <c r="F73" s="518"/>
      <c r="G73" s="518"/>
      <c r="H73" s="518"/>
      <c r="I73" s="595"/>
    </row>
    <row r="74" spans="1:9" ht="15.75">
      <c r="A74" s="593"/>
      <c r="B74" s="594"/>
      <c r="C74" s="517"/>
      <c r="D74" s="517"/>
      <c r="E74" s="518"/>
      <c r="F74" s="518"/>
      <c r="G74" s="518"/>
      <c r="H74" s="518"/>
      <c r="I74" s="595"/>
    </row>
    <row r="75" spans="1:9" ht="15.75">
      <c r="A75" s="593"/>
      <c r="B75" s="594"/>
      <c r="C75" s="517"/>
      <c r="D75" s="517"/>
      <c r="E75" s="518"/>
      <c r="F75" s="518"/>
      <c r="G75" s="518"/>
      <c r="H75" s="518"/>
      <c r="I75" s="595"/>
    </row>
    <row r="76" spans="1:9" ht="15.75">
      <c r="A76" s="593"/>
      <c r="B76" s="594"/>
      <c r="C76" s="517"/>
      <c r="D76" s="517"/>
      <c r="E76" s="518"/>
      <c r="F76" s="518"/>
      <c r="G76" s="518"/>
      <c r="H76" s="518"/>
      <c r="I76" s="595"/>
    </row>
    <row r="77" spans="1:9" ht="15.75">
      <c r="A77" s="593"/>
      <c r="B77" s="594"/>
      <c r="C77" s="517"/>
      <c r="D77" s="517"/>
      <c r="E77" s="518"/>
      <c r="F77" s="518"/>
      <c r="G77" s="518"/>
      <c r="H77" s="518"/>
      <c r="I77" s="595"/>
    </row>
    <row r="78" spans="1:9" ht="15.75">
      <c r="A78" s="593"/>
      <c r="B78" s="594"/>
      <c r="C78" s="517"/>
      <c r="D78" s="517"/>
      <c r="E78" s="518"/>
      <c r="F78" s="518"/>
      <c r="G78" s="518"/>
      <c r="H78" s="518"/>
      <c r="I78" s="595"/>
    </row>
    <row r="79" spans="1:9" ht="15.75">
      <c r="A79" s="593"/>
      <c r="B79" s="594"/>
      <c r="C79" s="517"/>
      <c r="D79" s="517"/>
      <c r="E79" s="518"/>
      <c r="F79" s="518"/>
      <c r="G79" s="518"/>
      <c r="H79" s="518"/>
      <c r="I79" s="595"/>
    </row>
    <row r="80" spans="1:9" ht="15.75">
      <c r="A80" s="593"/>
      <c r="B80" s="594"/>
      <c r="C80" s="517"/>
      <c r="D80" s="517"/>
      <c r="E80" s="518"/>
      <c r="F80" s="518"/>
      <c r="G80" s="518"/>
      <c r="H80" s="518"/>
      <c r="I80" s="595"/>
    </row>
    <row r="81" spans="1:9" ht="15.75">
      <c r="A81" s="593"/>
      <c r="B81" s="594"/>
      <c r="C81" s="517"/>
      <c r="D81" s="517"/>
      <c r="E81" s="518"/>
      <c r="F81" s="518"/>
      <c r="G81" s="518"/>
      <c r="H81" s="518"/>
      <c r="I81" s="595"/>
    </row>
    <row r="82" spans="1:9" ht="15.75">
      <c r="A82" s="593"/>
      <c r="B82" s="594"/>
      <c r="C82" s="517"/>
      <c r="D82" s="517"/>
      <c r="E82" s="518"/>
      <c r="F82" s="518"/>
      <c r="G82" s="518"/>
      <c r="H82" s="518"/>
      <c r="I82" s="595"/>
    </row>
    <row r="83" spans="1:9" ht="15.75">
      <c r="A83" s="593"/>
      <c r="B83" s="594"/>
      <c r="C83" s="517"/>
      <c r="D83" s="517"/>
      <c r="E83" s="518"/>
      <c r="F83" s="518"/>
      <c r="G83" s="518"/>
      <c r="H83" s="518"/>
      <c r="I83" s="595"/>
    </row>
    <row r="84" spans="1:9" ht="15.75">
      <c r="A84" s="593"/>
      <c r="B84" s="594"/>
      <c r="C84" s="517"/>
      <c r="D84" s="517"/>
      <c r="E84" s="518"/>
      <c r="F84" s="518"/>
      <c r="G84" s="518"/>
      <c r="H84" s="518"/>
      <c r="I84" s="595"/>
    </row>
    <row r="85" spans="1:9" ht="15.75">
      <c r="A85" s="593"/>
      <c r="B85" s="594"/>
      <c r="C85" s="517"/>
      <c r="D85" s="517"/>
      <c r="E85" s="518"/>
      <c r="F85" s="518"/>
      <c r="G85" s="518"/>
      <c r="H85" s="518"/>
      <c r="I85" s="595"/>
    </row>
    <row r="86" spans="1:9" ht="15.75">
      <c r="A86" s="593"/>
      <c r="B86" s="594"/>
      <c r="C86" s="517"/>
      <c r="D86" s="517"/>
      <c r="E86" s="518"/>
      <c r="F86" s="518"/>
      <c r="G86" s="518"/>
      <c r="H86" s="518"/>
      <c r="I86" s="595"/>
    </row>
    <row r="87" spans="1:9" ht="15.75">
      <c r="A87" s="593"/>
      <c r="B87" s="594"/>
      <c r="C87" s="517"/>
      <c r="D87" s="517"/>
      <c r="E87" s="518"/>
      <c r="F87" s="518"/>
      <c r="G87" s="518"/>
      <c r="H87" s="518"/>
      <c r="I87" s="595"/>
    </row>
    <row r="88" spans="1:9" ht="15.75">
      <c r="A88" s="593"/>
      <c r="B88" s="594"/>
      <c r="C88" s="517"/>
      <c r="D88" s="517"/>
      <c r="E88" s="518"/>
      <c r="F88" s="518"/>
      <c r="G88" s="518"/>
      <c r="H88" s="518"/>
      <c r="I88" s="595"/>
    </row>
    <row r="89" spans="1:9" ht="15.75">
      <c r="A89" s="593"/>
      <c r="B89" s="594"/>
      <c r="C89" s="517"/>
      <c r="D89" s="517"/>
      <c r="E89" s="518"/>
      <c r="F89" s="518"/>
      <c r="G89" s="518"/>
      <c r="H89" s="518"/>
      <c r="I89" s="595"/>
    </row>
    <row r="90" spans="1:9" ht="15.75">
      <c r="A90" s="593"/>
      <c r="B90" s="594"/>
      <c r="C90" s="517"/>
      <c r="D90" s="517"/>
      <c r="E90" s="518"/>
      <c r="F90" s="518"/>
      <c r="G90" s="518"/>
      <c r="H90" s="518"/>
      <c r="I90" s="595"/>
    </row>
    <row r="91" spans="1:9" ht="15.75">
      <c r="A91" s="593"/>
      <c r="B91" s="594"/>
      <c r="C91" s="517"/>
      <c r="D91" s="517"/>
      <c r="E91" s="518"/>
      <c r="F91" s="518"/>
      <c r="G91" s="518"/>
      <c r="H91" s="518"/>
      <c r="I91" s="595"/>
    </row>
    <row r="92" spans="1:9" ht="15.75">
      <c r="A92" s="593"/>
      <c r="B92" s="594"/>
      <c r="C92" s="517"/>
      <c r="D92" s="517"/>
      <c r="E92" s="518"/>
      <c r="F92" s="518"/>
      <c r="G92" s="518"/>
      <c r="H92" s="518"/>
      <c r="I92" s="595"/>
    </row>
    <row r="93" spans="1:9" ht="15.75">
      <c r="A93" s="593"/>
      <c r="B93" s="594"/>
      <c r="C93" s="517"/>
      <c r="D93" s="517"/>
      <c r="E93" s="518"/>
      <c r="F93" s="518"/>
      <c r="G93" s="518"/>
      <c r="H93" s="518"/>
      <c r="I93" s="595"/>
    </row>
    <row r="94" spans="1:9" ht="15.75">
      <c r="A94" s="593"/>
      <c r="B94" s="594"/>
      <c r="C94" s="517"/>
      <c r="D94" s="517"/>
      <c r="E94" s="518"/>
      <c r="F94" s="518"/>
      <c r="G94" s="518"/>
      <c r="H94" s="518"/>
      <c r="I94" s="595"/>
    </row>
    <row r="95" spans="1:9" ht="15.75">
      <c r="A95" s="593"/>
      <c r="B95" s="594"/>
      <c r="C95" s="517"/>
      <c r="D95" s="517"/>
      <c r="E95" s="518"/>
      <c r="F95" s="518"/>
      <c r="G95" s="518"/>
      <c r="H95" s="518"/>
      <c r="I95" s="595"/>
    </row>
    <row r="96" spans="1:9" ht="15.75">
      <c r="A96" s="593"/>
      <c r="B96" s="594"/>
      <c r="C96" s="517"/>
      <c r="D96" s="517"/>
      <c r="E96" s="518"/>
      <c r="F96" s="518"/>
      <c r="G96" s="518"/>
      <c r="H96" s="518"/>
      <c r="I96" s="595"/>
    </row>
    <row r="97" spans="1:9" ht="15.75">
      <c r="A97" s="593"/>
      <c r="B97" s="594"/>
      <c r="C97" s="517"/>
      <c r="D97" s="517"/>
      <c r="E97" s="518"/>
      <c r="F97" s="518"/>
      <c r="G97" s="518"/>
      <c r="H97" s="518"/>
      <c r="I97" s="595"/>
    </row>
    <row r="98" spans="1:9" ht="15.75">
      <c r="A98" s="593"/>
      <c r="B98" s="594"/>
      <c r="C98" s="517"/>
      <c r="D98" s="517"/>
      <c r="E98" s="518"/>
      <c r="F98" s="518"/>
      <c r="G98" s="518"/>
      <c r="H98" s="518"/>
      <c r="I98" s="595"/>
    </row>
    <row r="99" spans="1:9" ht="15.75">
      <c r="A99" s="593"/>
      <c r="B99" s="594"/>
      <c r="C99" s="517"/>
      <c r="D99" s="517"/>
      <c r="E99" s="518"/>
      <c r="F99" s="518"/>
      <c r="G99" s="518"/>
      <c r="H99" s="518"/>
      <c r="I99" s="595"/>
    </row>
    <row r="100" spans="1:9" ht="15.75">
      <c r="A100" s="593"/>
      <c r="B100" s="594"/>
      <c r="C100" s="517"/>
      <c r="D100" s="517"/>
      <c r="E100" s="518"/>
      <c r="F100" s="518"/>
      <c r="G100" s="518"/>
      <c r="H100" s="518"/>
      <c r="I100" s="595"/>
    </row>
    <row r="101" spans="1:9" ht="15.75">
      <c r="A101" s="593"/>
      <c r="B101" s="594"/>
      <c r="C101" s="517"/>
      <c r="D101" s="517"/>
      <c r="E101" s="518"/>
      <c r="F101" s="518"/>
      <c r="G101" s="518"/>
      <c r="H101" s="518"/>
      <c r="I101" s="595"/>
    </row>
    <row r="102" spans="1:9" ht="15.75">
      <c r="A102" s="593"/>
      <c r="B102" s="594"/>
      <c r="C102" s="517"/>
      <c r="D102" s="517"/>
      <c r="E102" s="518"/>
      <c r="F102" s="518"/>
      <c r="G102" s="518"/>
      <c r="H102" s="518"/>
      <c r="I102" s="595"/>
    </row>
    <row r="103" spans="1:9" ht="15.75">
      <c r="A103" s="593"/>
      <c r="B103" s="594"/>
      <c r="C103" s="517"/>
      <c r="D103" s="517"/>
      <c r="E103" s="518"/>
      <c r="F103" s="518"/>
      <c r="G103" s="518"/>
      <c r="H103" s="518"/>
      <c r="I103" s="595"/>
    </row>
    <row r="104" spans="1:9" ht="15.75">
      <c r="A104" s="593"/>
      <c r="B104" s="594"/>
      <c r="C104" s="517"/>
      <c r="D104" s="517"/>
      <c r="E104" s="518"/>
      <c r="F104" s="518"/>
      <c r="G104" s="518"/>
      <c r="H104" s="518"/>
      <c r="I104" s="595"/>
    </row>
    <row r="105" spans="1:9" ht="15.75">
      <c r="A105" s="593"/>
      <c r="B105" s="594"/>
      <c r="C105" s="517"/>
      <c r="D105" s="517"/>
      <c r="E105" s="518"/>
      <c r="F105" s="518"/>
      <c r="G105" s="518"/>
      <c r="H105" s="518"/>
      <c r="I105" s="595"/>
    </row>
    <row r="106" spans="1:9" ht="15.75">
      <c r="A106" s="593"/>
      <c r="B106" s="594"/>
      <c r="C106" s="517"/>
      <c r="D106" s="517"/>
      <c r="E106" s="518"/>
      <c r="F106" s="518"/>
      <c r="G106" s="518"/>
      <c r="H106" s="518"/>
      <c r="I106" s="595"/>
    </row>
    <row r="107" spans="1:9" ht="15.75">
      <c r="A107" s="593"/>
      <c r="B107" s="594"/>
      <c r="C107" s="517"/>
      <c r="D107" s="517"/>
      <c r="E107" s="518"/>
      <c r="F107" s="518"/>
      <c r="G107" s="518"/>
      <c r="H107" s="518"/>
      <c r="I107" s="595"/>
    </row>
    <row r="108" spans="1:9" ht="15.75">
      <c r="A108" s="593"/>
      <c r="B108" s="594"/>
      <c r="C108" s="517"/>
      <c r="D108" s="517"/>
      <c r="E108" s="518"/>
      <c r="F108" s="518"/>
      <c r="G108" s="518"/>
      <c r="H108" s="518"/>
      <c r="I108" s="595"/>
    </row>
    <row r="109" spans="1:9" ht="15.75">
      <c r="A109" s="593"/>
      <c r="B109" s="594"/>
      <c r="C109" s="517"/>
      <c r="D109" s="517"/>
      <c r="E109" s="518"/>
      <c r="F109" s="518"/>
      <c r="G109" s="518"/>
      <c r="H109" s="518"/>
      <c r="I109" s="595"/>
    </row>
    <row r="110" spans="1:9" ht="15.75">
      <c r="A110" s="593"/>
      <c r="B110" s="594"/>
      <c r="C110" s="517"/>
      <c r="D110" s="517"/>
      <c r="E110" s="518"/>
      <c r="F110" s="518"/>
      <c r="G110" s="518"/>
      <c r="H110" s="518"/>
      <c r="I110" s="595"/>
    </row>
    <row r="111" spans="1:9" ht="15.75">
      <c r="A111" s="593"/>
      <c r="B111" s="594"/>
      <c r="C111" s="517"/>
      <c r="D111" s="517"/>
      <c r="E111" s="518"/>
      <c r="F111" s="518"/>
      <c r="G111" s="518"/>
      <c r="H111" s="518"/>
      <c r="I111" s="595"/>
    </row>
    <row r="112" spans="1:9" ht="15.75">
      <c r="A112" s="593"/>
      <c r="B112" s="594"/>
      <c r="C112" s="517"/>
      <c r="D112" s="517"/>
      <c r="E112" s="518"/>
      <c r="F112" s="518"/>
      <c r="G112" s="518"/>
      <c r="H112" s="518"/>
      <c r="I112" s="595"/>
    </row>
    <row r="113" spans="1:9" ht="15.75">
      <c r="A113" s="593"/>
      <c r="B113" s="594"/>
      <c r="C113" s="517"/>
      <c r="D113" s="517"/>
      <c r="E113" s="518"/>
      <c r="F113" s="518"/>
      <c r="G113" s="518"/>
      <c r="H113" s="518"/>
      <c r="I113" s="595"/>
    </row>
    <row r="114" spans="1:9" ht="15.75">
      <c r="A114" s="593"/>
      <c r="B114" s="594"/>
      <c r="C114" s="517"/>
      <c r="D114" s="517"/>
      <c r="E114" s="518"/>
      <c r="F114" s="518"/>
      <c r="G114" s="518"/>
      <c r="H114" s="518"/>
      <c r="I114" s="595"/>
    </row>
    <row r="115" spans="1:9" ht="15.75">
      <c r="A115" s="593"/>
      <c r="B115" s="594"/>
      <c r="C115" s="517"/>
      <c r="D115" s="517"/>
      <c r="E115" s="518"/>
      <c r="F115" s="518"/>
      <c r="G115" s="518"/>
      <c r="H115" s="518"/>
      <c r="I115" s="595"/>
    </row>
    <row r="116" spans="1:9" ht="15.75">
      <c r="A116" s="593"/>
      <c r="B116" s="594"/>
      <c r="C116" s="517"/>
      <c r="D116" s="517"/>
      <c r="E116" s="518"/>
      <c r="F116" s="518"/>
      <c r="G116" s="518"/>
      <c r="H116" s="518"/>
      <c r="I116" s="595"/>
    </row>
    <row r="117" spans="1:9" ht="15.75">
      <c r="A117" s="593"/>
      <c r="B117" s="516"/>
      <c r="C117" s="517"/>
      <c r="D117" s="517"/>
      <c r="E117" s="518"/>
      <c r="F117" s="518"/>
      <c r="G117" s="518"/>
      <c r="H117" s="518"/>
      <c r="I117" s="595"/>
    </row>
    <row r="118" spans="1:9" ht="15.75">
      <c r="A118" s="593"/>
      <c r="B118" s="516"/>
      <c r="C118" s="517"/>
      <c r="D118" s="517"/>
      <c r="E118" s="518"/>
      <c r="F118" s="518"/>
      <c r="G118" s="518"/>
      <c r="H118" s="518"/>
      <c r="I118" s="595"/>
    </row>
    <row r="119" spans="1:9" ht="15.75">
      <c r="A119" s="593"/>
      <c r="B119" s="516"/>
      <c r="C119" s="517"/>
      <c r="D119" s="517"/>
      <c r="E119" s="518"/>
      <c r="F119" s="518"/>
      <c r="G119" s="518"/>
      <c r="H119" s="518"/>
      <c r="I119" s="595"/>
    </row>
    <row r="120" spans="1:9" ht="15.75">
      <c r="A120" s="593"/>
      <c r="B120" s="516"/>
      <c r="C120" s="517"/>
      <c r="D120" s="517"/>
      <c r="E120" s="518"/>
      <c r="F120" s="518"/>
      <c r="G120" s="518"/>
      <c r="H120" s="518"/>
      <c r="I120" s="595"/>
    </row>
    <row r="121" spans="1:9" ht="15.75">
      <c r="A121" s="593"/>
      <c r="B121" s="516"/>
      <c r="C121" s="517"/>
      <c r="D121" s="517"/>
      <c r="E121" s="518"/>
      <c r="F121" s="518"/>
      <c r="G121" s="518"/>
      <c r="H121" s="518"/>
      <c r="I121" s="595"/>
    </row>
    <row r="122" spans="1:9" ht="15.75">
      <c r="A122" s="593"/>
      <c r="B122" s="516"/>
      <c r="C122" s="517"/>
      <c r="D122" s="517"/>
      <c r="E122" s="518"/>
      <c r="F122" s="518"/>
      <c r="G122" s="518"/>
      <c r="H122" s="518"/>
      <c r="I122" s="595"/>
    </row>
    <row r="123" spans="1:9" ht="15.75">
      <c r="A123" s="593"/>
      <c r="B123" s="593"/>
      <c r="C123" s="593"/>
      <c r="D123" s="593"/>
      <c r="E123" s="518"/>
      <c r="F123" s="518"/>
      <c r="G123" s="518"/>
      <c r="H123" s="518"/>
      <c r="I123" s="595"/>
    </row>
    <row r="124" spans="1:9" ht="15.75">
      <c r="A124" s="593"/>
      <c r="B124" s="593"/>
      <c r="C124" s="593"/>
      <c r="D124" s="593"/>
      <c r="E124" s="518"/>
      <c r="F124" s="518"/>
      <c r="G124" s="518"/>
      <c r="H124" s="518"/>
      <c r="I124" s="595"/>
    </row>
    <row r="125" spans="1:9" ht="15.75">
      <c r="A125" s="593"/>
      <c r="B125" s="593"/>
      <c r="C125" s="593"/>
      <c r="D125" s="593"/>
      <c r="E125" s="518"/>
      <c r="F125" s="518"/>
      <c r="G125" s="518"/>
      <c r="H125" s="518"/>
      <c r="I125" s="595"/>
    </row>
    <row r="126" spans="1:9" ht="15.75">
      <c r="A126" s="593"/>
      <c r="B126" s="593"/>
      <c r="C126" s="593"/>
      <c r="D126" s="593"/>
      <c r="E126" s="518"/>
      <c r="F126" s="518"/>
      <c r="G126" s="518"/>
      <c r="H126" s="518"/>
      <c r="I126" s="595"/>
    </row>
    <row r="127" spans="1:9" ht="15.75">
      <c r="A127" s="593"/>
      <c r="B127" s="593"/>
      <c r="C127" s="593"/>
      <c r="D127" s="593"/>
      <c r="E127" s="518"/>
      <c r="F127" s="518"/>
      <c r="G127" s="518"/>
      <c r="H127" s="518"/>
      <c r="I127" s="595"/>
    </row>
    <row r="128" spans="1:9" ht="15.75">
      <c r="A128" s="593"/>
      <c r="B128" s="593"/>
      <c r="C128" s="593"/>
      <c r="D128" s="593"/>
      <c r="E128" s="518"/>
      <c r="F128" s="518"/>
      <c r="G128" s="518"/>
      <c r="H128" s="518"/>
      <c r="I128" s="595"/>
    </row>
    <row r="129" spans="1:9" ht="15.75">
      <c r="A129" s="593"/>
      <c r="B129" s="593"/>
      <c r="C129" s="593"/>
      <c r="D129" s="593"/>
      <c r="E129" s="518"/>
      <c r="F129" s="518"/>
      <c r="G129" s="518"/>
      <c r="H129" s="518"/>
      <c r="I129" s="595"/>
    </row>
    <row r="130" spans="1:9" ht="15.75">
      <c r="A130" s="593"/>
      <c r="B130" s="593"/>
      <c r="C130" s="593"/>
      <c r="D130" s="593"/>
      <c r="E130" s="518"/>
      <c r="F130" s="518"/>
      <c r="G130" s="518"/>
      <c r="H130" s="518"/>
      <c r="I130" s="595"/>
    </row>
    <row r="131" spans="1:9" ht="15.75">
      <c r="A131" s="593"/>
      <c r="B131" s="593"/>
      <c r="C131" s="593"/>
      <c r="D131" s="593"/>
      <c r="E131" s="518"/>
      <c r="F131" s="518"/>
      <c r="G131" s="518"/>
      <c r="H131" s="518"/>
      <c r="I131" s="595"/>
    </row>
    <row r="132" spans="1:9" ht="15.75">
      <c r="A132" s="593"/>
      <c r="B132" s="593"/>
      <c r="C132" s="593"/>
      <c r="D132" s="593"/>
      <c r="E132" s="518"/>
      <c r="F132" s="518"/>
      <c r="G132" s="518"/>
      <c r="H132" s="518"/>
      <c r="I132" s="595"/>
    </row>
    <row r="133" spans="1:9" ht="15.75">
      <c r="A133" s="593"/>
      <c r="B133" s="593"/>
      <c r="C133" s="593"/>
      <c r="D133" s="593"/>
      <c r="E133" s="518"/>
      <c r="F133" s="518"/>
      <c r="G133" s="518"/>
      <c r="H133" s="518"/>
      <c r="I133" s="595"/>
    </row>
    <row r="134" spans="1:9" ht="15.75">
      <c r="A134" s="593"/>
      <c r="B134" s="593"/>
      <c r="C134" s="593"/>
      <c r="D134" s="593"/>
      <c r="E134" s="518"/>
      <c r="F134" s="518"/>
      <c r="G134" s="518"/>
      <c r="H134" s="518"/>
      <c r="I134" s="595"/>
    </row>
    <row r="135" spans="1:9" ht="15.75">
      <c r="A135" s="593"/>
      <c r="B135" s="593"/>
      <c r="C135" s="593"/>
      <c r="D135" s="593"/>
      <c r="E135" s="518"/>
      <c r="F135" s="518"/>
      <c r="G135" s="518"/>
      <c r="H135" s="518"/>
      <c r="I135" s="595"/>
    </row>
    <row r="136" spans="1:9" ht="15.75">
      <c r="A136" s="593"/>
      <c r="B136" s="593"/>
      <c r="C136" s="593"/>
      <c r="D136" s="593"/>
      <c r="E136" s="518"/>
      <c r="F136" s="518"/>
      <c r="G136" s="518"/>
      <c r="H136" s="518"/>
      <c r="I136" s="595"/>
    </row>
    <row r="137" spans="1:9" ht="15.75">
      <c r="A137" s="593"/>
      <c r="B137" s="593"/>
      <c r="C137" s="593"/>
      <c r="D137" s="593"/>
      <c r="E137" s="518"/>
      <c r="F137" s="518"/>
      <c r="G137" s="518"/>
      <c r="H137" s="518"/>
      <c r="I137" s="595"/>
    </row>
    <row r="138" spans="1:9" ht="15.75">
      <c r="A138" s="593"/>
      <c r="B138" s="593"/>
      <c r="C138" s="593"/>
      <c r="D138" s="593"/>
      <c r="E138" s="518"/>
      <c r="F138" s="518"/>
      <c r="G138" s="518"/>
      <c r="H138" s="518"/>
      <c r="I138" s="595"/>
    </row>
    <row r="139" spans="1:9" ht="15.75">
      <c r="A139" s="593"/>
      <c r="B139" s="593"/>
      <c r="C139" s="593"/>
      <c r="D139" s="593"/>
      <c r="E139" s="518"/>
      <c r="F139" s="518"/>
      <c r="G139" s="518"/>
      <c r="H139" s="518"/>
      <c r="I139" s="595"/>
    </row>
    <row r="140" spans="1:9" ht="15.75">
      <c r="A140" s="593"/>
      <c r="B140" s="593"/>
      <c r="C140" s="593"/>
      <c r="D140" s="593"/>
      <c r="E140" s="518"/>
      <c r="F140" s="518"/>
      <c r="G140" s="518"/>
      <c r="H140" s="518"/>
      <c r="I140" s="595"/>
    </row>
    <row r="141" spans="1:9" ht="15.75">
      <c r="A141" s="593"/>
      <c r="B141" s="593"/>
      <c r="C141" s="593"/>
      <c r="D141" s="593"/>
      <c r="E141" s="518"/>
      <c r="F141" s="518"/>
      <c r="G141" s="518"/>
      <c r="H141" s="518"/>
      <c r="I141" s="595"/>
    </row>
    <row r="142" spans="1:9" ht="15.75">
      <c r="A142" s="593"/>
      <c r="B142" s="593"/>
      <c r="C142" s="593"/>
      <c r="D142" s="593"/>
      <c r="E142" s="518"/>
      <c r="F142" s="518"/>
      <c r="G142" s="518"/>
      <c r="H142" s="518"/>
      <c r="I142" s="595"/>
    </row>
    <row r="143" spans="1:9" ht="15.75">
      <c r="A143" s="593"/>
      <c r="B143" s="593"/>
      <c r="C143" s="593"/>
      <c r="D143" s="593"/>
      <c r="E143" s="518"/>
      <c r="F143" s="518"/>
      <c r="G143" s="518"/>
      <c r="H143" s="518"/>
      <c r="I143" s="595"/>
    </row>
    <row r="144" spans="1:9" ht="15.75">
      <c r="A144" s="593"/>
      <c r="B144" s="593"/>
      <c r="C144" s="593"/>
      <c r="D144" s="593"/>
      <c r="E144" s="518"/>
      <c r="F144" s="518"/>
      <c r="G144" s="518"/>
      <c r="H144" s="518"/>
      <c r="I144" s="595"/>
    </row>
    <row r="145" spans="1:9" ht="15.75">
      <c r="A145" s="593"/>
      <c r="B145" s="593"/>
      <c r="C145" s="593"/>
      <c r="D145" s="593"/>
      <c r="E145" s="518"/>
      <c r="F145" s="518"/>
      <c r="G145" s="518"/>
      <c r="H145" s="518"/>
      <c r="I145" s="595"/>
    </row>
    <row r="146" spans="1:9" ht="15.75">
      <c r="A146" s="593"/>
      <c r="B146" s="593"/>
      <c r="C146" s="593"/>
      <c r="D146" s="593"/>
      <c r="E146" s="518"/>
      <c r="F146" s="518"/>
      <c r="G146" s="518"/>
      <c r="H146" s="518"/>
      <c r="I146" s="595"/>
    </row>
    <row r="147" spans="1:9" ht="15.75">
      <c r="A147" s="593"/>
      <c r="B147" s="593"/>
      <c r="C147" s="593"/>
      <c r="D147" s="593"/>
      <c r="E147" s="518"/>
      <c r="F147" s="518"/>
      <c r="G147" s="518"/>
      <c r="H147" s="518"/>
      <c r="I147" s="595"/>
    </row>
    <row r="148" spans="1:9" ht="15.75">
      <c r="A148" s="593"/>
      <c r="B148" s="593"/>
      <c r="C148" s="593"/>
      <c r="D148" s="593"/>
      <c r="E148" s="518"/>
      <c r="F148" s="518"/>
      <c r="G148" s="518"/>
      <c r="H148" s="518"/>
      <c r="I148" s="595"/>
    </row>
    <row r="149" spans="1:9" ht="15.75">
      <c r="A149" s="593"/>
      <c r="B149" s="593"/>
      <c r="C149" s="593"/>
      <c r="D149" s="593"/>
      <c r="E149" s="518"/>
      <c r="F149" s="518"/>
      <c r="G149" s="518"/>
      <c r="H149" s="518"/>
      <c r="I149" s="595"/>
    </row>
    <row r="150" spans="1:9" ht="15.75">
      <c r="A150" s="593"/>
      <c r="B150" s="593"/>
      <c r="C150" s="593"/>
      <c r="D150" s="593"/>
      <c r="E150" s="518"/>
      <c r="F150" s="518"/>
      <c r="G150" s="518"/>
      <c r="H150" s="518"/>
      <c r="I150" s="595"/>
    </row>
    <row r="151" spans="1:9" ht="15.75">
      <c r="A151" s="593"/>
      <c r="B151" s="593"/>
      <c r="C151" s="593"/>
      <c r="D151" s="593"/>
      <c r="E151" s="518"/>
      <c r="F151" s="518"/>
      <c r="G151" s="518"/>
      <c r="H151" s="518"/>
      <c r="I151" s="595"/>
    </row>
    <row r="152" spans="1:9" ht="15.75">
      <c r="A152" s="593"/>
      <c r="B152" s="593"/>
      <c r="C152" s="593"/>
      <c r="D152" s="593"/>
      <c r="E152" s="518"/>
      <c r="F152" s="518"/>
      <c r="G152" s="518"/>
      <c r="H152" s="518"/>
      <c r="I152" s="595"/>
    </row>
    <row r="153" spans="1:9" ht="15.75">
      <c r="A153" s="593"/>
      <c r="B153" s="593"/>
      <c r="C153" s="593"/>
      <c r="D153" s="593"/>
      <c r="E153" s="518"/>
      <c r="F153" s="518"/>
      <c r="G153" s="518"/>
      <c r="H153" s="518"/>
      <c r="I153" s="595"/>
    </row>
    <row r="154" spans="1:9" ht="15.75">
      <c r="A154" s="593"/>
      <c r="B154" s="593"/>
      <c r="C154" s="593"/>
      <c r="D154" s="593"/>
      <c r="E154" s="518"/>
      <c r="F154" s="518"/>
      <c r="G154" s="518"/>
      <c r="H154" s="518"/>
      <c r="I154" s="595"/>
    </row>
    <row r="155" spans="1:9" ht="15.75">
      <c r="A155" s="593"/>
      <c r="B155" s="593"/>
      <c r="C155" s="593"/>
      <c r="D155" s="593"/>
      <c r="E155" s="518"/>
      <c r="F155" s="518"/>
      <c r="G155" s="518"/>
      <c r="H155" s="518"/>
      <c r="I155" s="595"/>
    </row>
    <row r="156" spans="1:9" ht="15.75">
      <c r="A156" s="593"/>
      <c r="B156" s="593"/>
      <c r="C156" s="593"/>
      <c r="D156" s="593"/>
      <c r="E156" s="518"/>
      <c r="F156" s="518"/>
      <c r="G156" s="518"/>
      <c r="H156" s="518"/>
      <c r="I156" s="595"/>
    </row>
    <row r="157" spans="1:9" ht="15.75">
      <c r="A157" s="593"/>
      <c r="B157" s="593"/>
      <c r="C157" s="593"/>
      <c r="D157" s="593"/>
      <c r="E157" s="518"/>
      <c r="F157" s="518"/>
      <c r="G157" s="518"/>
      <c r="H157" s="518"/>
      <c r="I157" s="595"/>
    </row>
    <row r="158" spans="1:9" ht="15.75">
      <c r="A158" s="593"/>
      <c r="B158" s="593"/>
      <c r="C158" s="593"/>
      <c r="D158" s="593"/>
      <c r="E158" s="518"/>
      <c r="F158" s="518"/>
      <c r="G158" s="518"/>
      <c r="H158" s="518"/>
      <c r="I158" s="595"/>
    </row>
    <row r="159" spans="1:9" ht="15.75">
      <c r="A159" s="593"/>
      <c r="B159" s="593"/>
      <c r="C159" s="593"/>
      <c r="D159" s="593"/>
      <c r="E159" s="518"/>
      <c r="F159" s="518"/>
      <c r="G159" s="518"/>
      <c r="H159" s="518"/>
      <c r="I159" s="595"/>
    </row>
    <row r="160" spans="1:9" ht="15.75">
      <c r="A160" s="593"/>
      <c r="B160" s="593"/>
      <c r="C160" s="593"/>
      <c r="D160" s="593"/>
      <c r="E160" s="518"/>
      <c r="F160" s="518"/>
      <c r="G160" s="518"/>
      <c r="H160" s="518"/>
      <c r="I160" s="595"/>
    </row>
    <row r="161" spans="1:9" ht="15.75">
      <c r="A161" s="593"/>
      <c r="B161" s="593"/>
      <c r="C161" s="593"/>
      <c r="D161" s="593"/>
      <c r="E161" s="518"/>
      <c r="F161" s="518"/>
      <c r="G161" s="518"/>
      <c r="H161" s="518"/>
      <c r="I161" s="595"/>
    </row>
    <row r="162" spans="1:9" ht="15.75">
      <c r="A162" s="593"/>
      <c r="B162" s="593"/>
      <c r="C162" s="593"/>
      <c r="D162" s="593"/>
      <c r="E162" s="518"/>
      <c r="F162" s="518"/>
      <c r="G162" s="518"/>
      <c r="H162" s="518"/>
      <c r="I162" s="595"/>
    </row>
    <row r="163" spans="1:9" ht="15.75">
      <c r="A163" s="593"/>
      <c r="B163" s="593"/>
      <c r="C163" s="593"/>
      <c r="D163" s="593"/>
      <c r="E163" s="518"/>
      <c r="F163" s="518"/>
      <c r="G163" s="518"/>
      <c r="H163" s="518"/>
      <c r="I163" s="595"/>
    </row>
    <row r="164" spans="1:9" ht="15.75">
      <c r="A164" s="593"/>
      <c r="B164" s="593"/>
      <c r="C164" s="593"/>
      <c r="D164" s="593"/>
      <c r="E164" s="518"/>
      <c r="F164" s="518"/>
      <c r="G164" s="518"/>
      <c r="H164" s="518"/>
      <c r="I164" s="595"/>
    </row>
    <row r="165" spans="1:9" ht="15.75">
      <c r="A165" s="593"/>
      <c r="B165" s="593"/>
      <c r="C165" s="593"/>
      <c r="D165" s="593"/>
      <c r="E165" s="518"/>
      <c r="F165" s="518"/>
      <c r="G165" s="518"/>
      <c r="H165" s="518"/>
      <c r="I165" s="595"/>
    </row>
    <row r="166" spans="1:9" ht="15.75">
      <c r="A166" s="593"/>
      <c r="B166" s="593"/>
      <c r="C166" s="593"/>
      <c r="D166" s="593"/>
      <c r="E166" s="518"/>
      <c r="F166" s="518"/>
      <c r="G166" s="518"/>
      <c r="H166" s="518"/>
      <c r="I166" s="595"/>
    </row>
    <row r="167" spans="1:9" ht="15.75">
      <c r="A167" s="593"/>
      <c r="B167" s="593"/>
      <c r="C167" s="593"/>
      <c r="D167" s="593"/>
      <c r="E167" s="518"/>
      <c r="F167" s="518"/>
      <c r="G167" s="518"/>
      <c r="H167" s="518"/>
      <c r="I167" s="595"/>
    </row>
    <row r="168" spans="1:9" ht="15.75">
      <c r="A168" s="593"/>
      <c r="B168" s="593"/>
      <c r="C168" s="593"/>
      <c r="D168" s="593"/>
      <c r="E168" s="518"/>
      <c r="F168" s="518"/>
      <c r="G168" s="518"/>
      <c r="H168" s="518"/>
      <c r="I168" s="595"/>
    </row>
    <row r="169" spans="1:9" ht="15.75">
      <c r="A169" s="593"/>
      <c r="B169" s="593"/>
      <c r="C169" s="593"/>
      <c r="D169" s="593"/>
      <c r="E169" s="518"/>
      <c r="F169" s="518"/>
      <c r="G169" s="518"/>
      <c r="H169" s="518"/>
      <c r="I169" s="595"/>
    </row>
    <row r="170" spans="1:9" ht="15.75">
      <c r="A170" s="593"/>
      <c r="B170" s="593"/>
      <c r="C170" s="593"/>
      <c r="D170" s="593"/>
      <c r="E170" s="518"/>
      <c r="F170" s="518"/>
      <c r="G170" s="518"/>
      <c r="H170" s="518"/>
      <c r="I170" s="595"/>
    </row>
    <row r="171" spans="1:9" ht="15.75">
      <c r="A171" s="593"/>
      <c r="B171" s="593"/>
      <c r="C171" s="593"/>
      <c r="D171" s="593"/>
      <c r="E171" s="518"/>
      <c r="F171" s="518"/>
      <c r="G171" s="518"/>
      <c r="H171" s="518"/>
      <c r="I171" s="595"/>
    </row>
    <row r="172" spans="1:9" ht="15.75">
      <c r="A172" s="593"/>
      <c r="B172" s="593"/>
      <c r="C172" s="593"/>
      <c r="D172" s="593"/>
      <c r="E172" s="518"/>
      <c r="F172" s="518"/>
      <c r="G172" s="518"/>
      <c r="H172" s="518"/>
      <c r="I172" s="595"/>
    </row>
    <row r="173" spans="1:9" ht="15.75">
      <c r="A173" s="593"/>
      <c r="B173" s="593"/>
      <c r="C173" s="593"/>
      <c r="D173" s="593"/>
      <c r="E173" s="518"/>
      <c r="F173" s="518"/>
      <c r="G173" s="518"/>
      <c r="H173" s="518"/>
      <c r="I173" s="595"/>
    </row>
    <row r="174" spans="1:9" ht="15.75">
      <c r="A174" s="593"/>
      <c r="B174" s="593"/>
      <c r="C174" s="593"/>
      <c r="D174" s="593"/>
      <c r="E174" s="518"/>
      <c r="F174" s="518"/>
      <c r="G174" s="518"/>
      <c r="H174" s="518"/>
      <c r="I174" s="595"/>
    </row>
    <row r="175" spans="1:9" ht="15.75">
      <c r="A175" s="593"/>
      <c r="B175" s="593"/>
      <c r="C175" s="593"/>
      <c r="D175" s="593"/>
      <c r="E175" s="518"/>
      <c r="F175" s="518"/>
      <c r="G175" s="518"/>
      <c r="H175" s="518"/>
      <c r="I175" s="595"/>
    </row>
    <row r="176" spans="1:9" ht="15.75">
      <c r="A176" s="593"/>
      <c r="B176" s="593"/>
      <c r="C176" s="593"/>
      <c r="D176" s="593"/>
      <c r="E176" s="518"/>
      <c r="F176" s="518"/>
      <c r="G176" s="518"/>
      <c r="H176" s="518"/>
      <c r="I176" s="595"/>
    </row>
    <row r="177" spans="1:9" ht="15.75">
      <c r="A177" s="593"/>
      <c r="B177" s="593"/>
      <c r="C177" s="593"/>
      <c r="D177" s="593"/>
      <c r="E177" s="518"/>
      <c r="F177" s="518"/>
      <c r="G177" s="518"/>
      <c r="H177" s="518"/>
      <c r="I177" s="595"/>
    </row>
    <row r="178" spans="1:9" ht="15.75">
      <c r="A178" s="593"/>
      <c r="B178" s="593"/>
      <c r="C178" s="593"/>
      <c r="D178" s="593"/>
      <c r="E178" s="518"/>
      <c r="F178" s="518"/>
      <c r="G178" s="518"/>
      <c r="H178" s="518"/>
      <c r="I178" s="595"/>
    </row>
    <row r="179" spans="1:9" ht="15.75">
      <c r="A179" s="593"/>
      <c r="B179" s="593"/>
      <c r="C179" s="593"/>
      <c r="D179" s="593"/>
      <c r="E179" s="518"/>
      <c r="F179" s="518"/>
      <c r="G179" s="518"/>
      <c r="H179" s="518"/>
      <c r="I179" s="595"/>
    </row>
    <row r="180" spans="1:9" ht="15.75">
      <c r="A180" s="593"/>
      <c r="B180" s="593"/>
      <c r="C180" s="593"/>
      <c r="D180" s="593"/>
      <c r="E180" s="518"/>
      <c r="F180" s="518"/>
      <c r="G180" s="518"/>
      <c r="H180" s="518"/>
      <c r="I180" s="595"/>
    </row>
    <row r="181" spans="1:9" ht="15.75">
      <c r="A181" s="593"/>
      <c r="B181" s="593"/>
      <c r="C181" s="593"/>
      <c r="D181" s="593"/>
      <c r="E181" s="518"/>
      <c r="F181" s="518"/>
      <c r="G181" s="518"/>
      <c r="H181" s="518"/>
      <c r="I181" s="595"/>
    </row>
    <row r="182" spans="1:9" ht="15.75">
      <c r="A182" s="593"/>
      <c r="B182" s="593"/>
      <c r="C182" s="593"/>
      <c r="D182" s="593"/>
      <c r="E182" s="518"/>
      <c r="F182" s="518"/>
      <c r="G182" s="518"/>
      <c r="H182" s="518"/>
      <c r="I182" s="595"/>
    </row>
    <row r="183" spans="1:9" ht="15.75">
      <c r="A183" s="593"/>
      <c r="B183" s="593"/>
      <c r="C183" s="593"/>
      <c r="D183" s="593"/>
      <c r="E183" s="518"/>
      <c r="F183" s="518"/>
      <c r="G183" s="518"/>
      <c r="H183" s="518"/>
      <c r="I183" s="595"/>
    </row>
    <row r="184" spans="1:9" ht="15.75">
      <c r="A184" s="593"/>
      <c r="B184" s="593"/>
      <c r="C184" s="593"/>
      <c r="D184" s="593"/>
      <c r="E184" s="518"/>
      <c r="F184" s="518"/>
      <c r="G184" s="518"/>
      <c r="H184" s="518"/>
      <c r="I184" s="595"/>
    </row>
    <row r="185" spans="1:9" ht="15.75">
      <c r="A185" s="593"/>
      <c r="B185" s="593"/>
      <c r="C185" s="593"/>
      <c r="D185" s="593"/>
      <c r="E185" s="518"/>
      <c r="F185" s="518"/>
      <c r="G185" s="518"/>
      <c r="H185" s="518"/>
      <c r="I185" s="595"/>
    </row>
    <row r="186" spans="1:9" ht="15.75">
      <c r="A186" s="593"/>
      <c r="B186" s="593"/>
      <c r="C186" s="593"/>
      <c r="D186" s="593"/>
      <c r="E186" s="518"/>
      <c r="F186" s="518"/>
      <c r="G186" s="518"/>
      <c r="H186" s="518"/>
      <c r="I186" s="595"/>
    </row>
    <row r="187" spans="1:9" ht="15.75">
      <c r="A187" s="593"/>
      <c r="B187" s="593"/>
      <c r="C187" s="593"/>
      <c r="D187" s="593"/>
      <c r="E187" s="518"/>
      <c r="F187" s="518"/>
      <c r="G187" s="518"/>
      <c r="H187" s="518"/>
      <c r="I187" s="595"/>
    </row>
    <row r="188" spans="1:9" ht="15.75">
      <c r="A188" s="593"/>
      <c r="B188" s="593"/>
      <c r="C188" s="593"/>
      <c r="D188" s="593"/>
      <c r="E188" s="518"/>
      <c r="F188" s="518"/>
      <c r="G188" s="518"/>
      <c r="H188" s="518"/>
      <c r="I188" s="595"/>
    </row>
    <row r="189" spans="1:9" ht="15.75">
      <c r="A189" s="593"/>
      <c r="B189" s="593"/>
      <c r="C189" s="593"/>
      <c r="D189" s="593"/>
      <c r="E189" s="518"/>
      <c r="F189" s="518"/>
      <c r="G189" s="518"/>
      <c r="H189" s="518"/>
      <c r="I189" s="595"/>
    </row>
    <row r="190" spans="1:9" ht="15.75">
      <c r="A190" s="593"/>
      <c r="B190" s="593"/>
      <c r="C190" s="593"/>
      <c r="D190" s="593"/>
      <c r="E190" s="518"/>
      <c r="F190" s="518"/>
      <c r="G190" s="518"/>
      <c r="H190" s="518"/>
      <c r="I190" s="595"/>
    </row>
    <row r="191" spans="1:9" ht="15.75">
      <c r="A191" s="593"/>
      <c r="B191" s="593"/>
      <c r="C191" s="593"/>
      <c r="D191" s="593"/>
      <c r="E191" s="518"/>
      <c r="F191" s="518"/>
      <c r="G191" s="518"/>
      <c r="H191" s="518"/>
      <c r="I191" s="595"/>
    </row>
    <row r="192" spans="1:9" ht="15.75">
      <c r="A192" s="593"/>
      <c r="B192" s="593"/>
      <c r="C192" s="593"/>
      <c r="D192" s="593"/>
      <c r="E192" s="518"/>
      <c r="F192" s="518"/>
      <c r="G192" s="518"/>
      <c r="H192" s="518"/>
      <c r="I192" s="595"/>
    </row>
    <row r="193" spans="1:9" ht="15.75">
      <c r="A193" s="593"/>
      <c r="B193" s="593"/>
      <c r="C193" s="593"/>
      <c r="D193" s="593"/>
      <c r="E193" s="518"/>
      <c r="F193" s="518"/>
      <c r="G193" s="518"/>
      <c r="H193" s="518"/>
      <c r="I193" s="595"/>
    </row>
    <row r="194" spans="1:9" ht="15.75">
      <c r="A194" s="593"/>
      <c r="B194" s="593"/>
      <c r="C194" s="593"/>
      <c r="D194" s="593"/>
      <c r="E194" s="518"/>
      <c r="F194" s="518"/>
      <c r="G194" s="518"/>
      <c r="H194" s="518"/>
      <c r="I194" s="595"/>
    </row>
    <row r="195" spans="1:9" ht="15.75">
      <c r="A195" s="593"/>
      <c r="B195" s="593"/>
      <c r="C195" s="593"/>
      <c r="D195" s="593"/>
      <c r="E195" s="518"/>
      <c r="F195" s="518"/>
      <c r="G195" s="518"/>
      <c r="H195" s="518"/>
      <c r="I195" s="595"/>
    </row>
    <row r="196" spans="1:9" ht="15.75">
      <c r="A196" s="593"/>
      <c r="B196" s="593"/>
      <c r="C196" s="593"/>
      <c r="D196" s="593"/>
      <c r="E196" s="518"/>
      <c r="F196" s="518"/>
      <c r="G196" s="518"/>
      <c r="H196" s="518"/>
      <c r="I196" s="595"/>
    </row>
    <row r="197" spans="1:9" ht="15.75">
      <c r="A197" s="593"/>
      <c r="B197" s="593"/>
      <c r="C197" s="593"/>
      <c r="D197" s="593"/>
      <c r="E197" s="518"/>
      <c r="F197" s="518"/>
      <c r="G197" s="518"/>
      <c r="H197" s="518"/>
      <c r="I197" s="595"/>
    </row>
    <row r="198" spans="1:9" ht="15.75">
      <c r="A198" s="593"/>
      <c r="B198" s="593"/>
      <c r="C198" s="593"/>
      <c r="D198" s="593"/>
      <c r="E198" s="518"/>
      <c r="F198" s="518"/>
      <c r="G198" s="518"/>
      <c r="H198" s="518"/>
      <c r="I198" s="595"/>
    </row>
    <row r="199" spans="1:9" ht="15.75">
      <c r="A199" s="593"/>
      <c r="B199" s="593"/>
      <c r="C199" s="593"/>
      <c r="D199" s="593"/>
      <c r="E199" s="518"/>
      <c r="F199" s="518"/>
      <c r="G199" s="518"/>
      <c r="H199" s="518"/>
      <c r="I199" s="595"/>
    </row>
    <row r="200" spans="1:9" ht="15.75">
      <c r="A200" s="593"/>
      <c r="B200" s="593"/>
      <c r="C200" s="593"/>
      <c r="D200" s="593"/>
      <c r="E200" s="518"/>
      <c r="F200" s="518"/>
      <c r="G200" s="518"/>
      <c r="H200" s="518"/>
      <c r="I200" s="595"/>
    </row>
    <row r="201" spans="1:9" ht="15.75">
      <c r="A201" s="593"/>
      <c r="B201" s="593"/>
      <c r="C201" s="593"/>
      <c r="D201" s="593"/>
      <c r="E201" s="518"/>
      <c r="F201" s="518"/>
      <c r="G201" s="518"/>
      <c r="H201" s="518"/>
      <c r="I201" s="595"/>
    </row>
    <row r="202" spans="1:9" ht="15.75">
      <c r="A202" s="593"/>
      <c r="B202" s="593"/>
      <c r="C202" s="593"/>
      <c r="D202" s="593"/>
      <c r="E202" s="518"/>
      <c r="F202" s="518"/>
      <c r="G202" s="518"/>
      <c r="H202" s="518"/>
      <c r="I202" s="595"/>
    </row>
    <row r="203" spans="1:9" ht="15.75">
      <c r="A203" s="593"/>
      <c r="B203" s="593"/>
      <c r="C203" s="593"/>
      <c r="D203" s="593"/>
      <c r="E203" s="518"/>
      <c r="F203" s="518"/>
      <c r="G203" s="518"/>
      <c r="H203" s="518"/>
      <c r="I203" s="595"/>
    </row>
    <row r="204" spans="1:9" ht="15.75">
      <c r="A204" s="593"/>
      <c r="B204" s="593"/>
      <c r="C204" s="593"/>
      <c r="D204" s="593"/>
      <c r="E204" s="518"/>
      <c r="F204" s="518"/>
      <c r="G204" s="518"/>
      <c r="H204" s="518"/>
      <c r="I204" s="595"/>
    </row>
    <row r="205" spans="1:9" ht="15.75">
      <c r="A205" s="593"/>
      <c r="B205" s="593"/>
      <c r="C205" s="593"/>
      <c r="D205" s="593"/>
      <c r="E205" s="518"/>
      <c r="F205" s="518"/>
      <c r="G205" s="518"/>
      <c r="H205" s="518"/>
      <c r="I205" s="595"/>
    </row>
    <row r="206" spans="1:9" ht="15.75">
      <c r="A206" s="593"/>
      <c r="B206" s="593"/>
      <c r="C206" s="593"/>
      <c r="D206" s="593"/>
      <c r="E206" s="518"/>
      <c r="F206" s="518"/>
      <c r="G206" s="518"/>
      <c r="H206" s="518"/>
      <c r="I206" s="595"/>
    </row>
    <row r="207" spans="1:9" ht="15.75">
      <c r="A207" s="593"/>
      <c r="B207" s="593"/>
      <c r="C207" s="593"/>
      <c r="D207" s="593"/>
      <c r="E207" s="518"/>
      <c r="F207" s="518"/>
      <c r="G207" s="518"/>
      <c r="H207" s="518"/>
      <c r="I207" s="595"/>
    </row>
    <row r="208" spans="1:9" ht="15.75">
      <c r="A208" s="593"/>
      <c r="B208" s="593"/>
      <c r="C208" s="593"/>
      <c r="D208" s="593"/>
      <c r="E208" s="518"/>
      <c r="F208" s="518"/>
      <c r="G208" s="518"/>
      <c r="H208" s="518"/>
      <c r="I208" s="595"/>
    </row>
    <row r="209" spans="1:9" ht="15.75">
      <c r="A209" s="593"/>
      <c r="B209" s="593"/>
      <c r="C209" s="593"/>
      <c r="D209" s="593"/>
      <c r="E209" s="518"/>
      <c r="F209" s="518"/>
      <c r="G209" s="518"/>
      <c r="H209" s="518"/>
      <c r="I209" s="595"/>
    </row>
    <row r="210" spans="1:9" ht="15.75">
      <c r="A210" s="593"/>
      <c r="B210" s="593"/>
      <c r="C210" s="593"/>
      <c r="D210" s="593"/>
      <c r="E210" s="518"/>
      <c r="F210" s="518"/>
      <c r="G210" s="518"/>
      <c r="H210" s="518"/>
      <c r="I210" s="595"/>
    </row>
    <row r="211" spans="1:9" ht="15.75">
      <c r="A211" s="593"/>
      <c r="B211" s="593"/>
      <c r="C211" s="593"/>
      <c r="D211" s="593"/>
      <c r="E211" s="518"/>
      <c r="F211" s="518"/>
      <c r="G211" s="518"/>
      <c r="H211" s="518"/>
      <c r="I211" s="595"/>
    </row>
    <row r="212" spans="1:9" ht="15.75">
      <c r="A212" s="593"/>
      <c r="B212" s="593"/>
      <c r="C212" s="593"/>
      <c r="D212" s="593"/>
      <c r="E212" s="518"/>
      <c r="F212" s="518"/>
      <c r="G212" s="518"/>
      <c r="H212" s="518"/>
      <c r="I212" s="595"/>
    </row>
    <row r="213" spans="1:9" ht="15.75">
      <c r="A213" s="593"/>
      <c r="B213" s="593"/>
      <c r="C213" s="593"/>
      <c r="D213" s="593"/>
      <c r="E213" s="518"/>
      <c r="F213" s="518"/>
      <c r="G213" s="518"/>
      <c r="H213" s="518"/>
      <c r="I213" s="595"/>
    </row>
    <row r="214" spans="1:9" ht="15.75">
      <c r="A214" s="593"/>
      <c r="B214" s="593"/>
      <c r="C214" s="593"/>
      <c r="D214" s="593"/>
      <c r="E214" s="518"/>
      <c r="F214" s="518"/>
      <c r="G214" s="518"/>
      <c r="H214" s="518"/>
      <c r="I214" s="595"/>
    </row>
    <row r="215" spans="1:9" ht="15.75">
      <c r="A215" s="593"/>
      <c r="B215" s="593"/>
      <c r="C215" s="593"/>
      <c r="D215" s="593"/>
      <c r="E215" s="518"/>
      <c r="F215" s="518"/>
      <c r="G215" s="518"/>
      <c r="H215" s="518"/>
      <c r="I215" s="595"/>
    </row>
    <row r="216" spans="1:9" ht="15.75">
      <c r="A216" s="593"/>
      <c r="B216" s="593"/>
      <c r="C216" s="593"/>
      <c r="D216" s="593"/>
      <c r="E216" s="518"/>
      <c r="F216" s="518"/>
      <c r="G216" s="518"/>
      <c r="H216" s="518"/>
      <c r="I216" s="595"/>
    </row>
    <row r="217" spans="1:9" ht="15.75">
      <c r="A217" s="593"/>
      <c r="B217" s="593"/>
      <c r="C217" s="593"/>
      <c r="D217" s="593"/>
      <c r="E217" s="518"/>
      <c r="F217" s="518"/>
      <c r="G217" s="518"/>
      <c r="H217" s="518"/>
      <c r="I217" s="595"/>
    </row>
    <row r="218" spans="1:9" ht="15.75">
      <c r="A218" s="593"/>
      <c r="B218" s="593"/>
      <c r="C218" s="593"/>
      <c r="D218" s="593"/>
      <c r="E218" s="518"/>
      <c r="F218" s="518"/>
      <c r="G218" s="518"/>
      <c r="H218" s="518"/>
      <c r="I218" s="595"/>
    </row>
    <row r="219" spans="1:9" ht="15.75">
      <c r="A219" s="593"/>
      <c r="B219" s="593"/>
      <c r="C219" s="593"/>
      <c r="D219" s="593"/>
      <c r="E219" s="518"/>
      <c r="F219" s="518"/>
      <c r="G219" s="518"/>
      <c r="H219" s="518"/>
      <c r="I219" s="595"/>
    </row>
    <row r="220" spans="1:9" ht="15.75">
      <c r="A220" s="593"/>
      <c r="B220" s="593"/>
      <c r="C220" s="593"/>
      <c r="D220" s="593"/>
      <c r="E220" s="518"/>
      <c r="F220" s="518"/>
      <c r="G220" s="518"/>
      <c r="H220" s="518"/>
      <c r="I220" s="595"/>
    </row>
    <row r="221" spans="1:9" ht="15.75">
      <c r="A221" s="593"/>
      <c r="B221" s="593"/>
      <c r="C221" s="593"/>
      <c r="D221" s="593"/>
      <c r="E221" s="518"/>
      <c r="F221" s="518"/>
      <c r="G221" s="518"/>
      <c r="H221" s="518"/>
      <c r="I221" s="595"/>
    </row>
    <row r="222" spans="1:9" ht="15.75">
      <c r="A222" s="593"/>
      <c r="B222" s="593"/>
      <c r="C222" s="593"/>
      <c r="D222" s="593"/>
      <c r="E222" s="518"/>
      <c r="F222" s="518"/>
      <c r="G222" s="518"/>
      <c r="H222" s="518"/>
      <c r="I222" s="595"/>
    </row>
    <row r="223" spans="1:9" ht="15.75">
      <c r="A223" s="593"/>
      <c r="B223" s="593"/>
      <c r="C223" s="593"/>
      <c r="D223" s="593"/>
      <c r="E223" s="518"/>
      <c r="F223" s="518"/>
      <c r="G223" s="518"/>
      <c r="H223" s="518"/>
      <c r="I223" s="595"/>
    </row>
    <row r="224" spans="1:9" ht="15.75">
      <c r="A224" s="593"/>
      <c r="B224" s="593"/>
      <c r="C224" s="593"/>
      <c r="D224" s="593"/>
      <c r="E224" s="518"/>
      <c r="F224" s="518"/>
      <c r="G224" s="518"/>
      <c r="H224" s="518"/>
      <c r="I224" s="595"/>
    </row>
    <row r="225" spans="1:9" ht="15.75">
      <c r="A225" s="593"/>
      <c r="B225" s="593"/>
      <c r="C225" s="593"/>
      <c r="D225" s="593"/>
      <c r="E225" s="518"/>
      <c r="F225" s="518"/>
      <c r="G225" s="518"/>
      <c r="H225" s="518"/>
      <c r="I225" s="595"/>
    </row>
    <row r="226" spans="1:9" ht="15.75">
      <c r="A226" s="593"/>
      <c r="B226" s="593"/>
      <c r="C226" s="593"/>
      <c r="D226" s="593"/>
      <c r="E226" s="518"/>
      <c r="F226" s="518"/>
      <c r="G226" s="518"/>
      <c r="H226" s="518"/>
      <c r="I226" s="595"/>
    </row>
    <row r="227" spans="1:9" ht="15.75">
      <c r="A227" s="593"/>
      <c r="B227" s="593"/>
      <c r="C227" s="593"/>
      <c r="D227" s="593"/>
      <c r="E227" s="518"/>
      <c r="F227" s="518"/>
      <c r="G227" s="518"/>
      <c r="H227" s="518"/>
      <c r="I227" s="595"/>
    </row>
    <row r="228" spans="1:9" ht="15.75">
      <c r="A228" s="593"/>
      <c r="B228" s="593"/>
      <c r="C228" s="593"/>
      <c r="D228" s="593"/>
      <c r="E228" s="518"/>
      <c r="F228" s="518"/>
      <c r="G228" s="518"/>
      <c r="H228" s="518"/>
      <c r="I228" s="595"/>
    </row>
    <row r="229" spans="1:9" ht="15.75">
      <c r="A229" s="593"/>
      <c r="B229" s="593"/>
      <c r="C229" s="593"/>
      <c r="D229" s="593"/>
      <c r="E229" s="518"/>
      <c r="F229" s="518"/>
      <c r="G229" s="518"/>
      <c r="H229" s="518"/>
      <c r="I229" s="595"/>
    </row>
    <row r="230" spans="1:9" ht="15.75">
      <c r="A230" s="593"/>
      <c r="B230" s="593"/>
      <c r="C230" s="593"/>
      <c r="D230" s="593"/>
      <c r="E230" s="518"/>
      <c r="F230" s="518"/>
      <c r="G230" s="518"/>
      <c r="H230" s="518"/>
      <c r="I230" s="595"/>
    </row>
    <row r="231" spans="1:9" ht="15.75">
      <c r="A231" s="593"/>
      <c r="B231" s="593"/>
      <c r="C231" s="593"/>
      <c r="D231" s="593"/>
      <c r="E231" s="518"/>
      <c r="F231" s="518"/>
      <c r="G231" s="518"/>
      <c r="H231" s="518"/>
      <c r="I231" s="595"/>
    </row>
    <row r="232" spans="1:9" ht="15.75">
      <c r="A232" s="593"/>
      <c r="B232" s="593"/>
      <c r="C232" s="593"/>
      <c r="D232" s="593"/>
      <c r="E232" s="518"/>
      <c r="F232" s="518"/>
      <c r="G232" s="518"/>
      <c r="H232" s="518"/>
      <c r="I232" s="595"/>
    </row>
    <row r="233" spans="1:9" ht="15.75">
      <c r="A233" s="593"/>
      <c r="B233" s="593"/>
      <c r="C233" s="593"/>
      <c r="D233" s="593"/>
      <c r="E233" s="518"/>
      <c r="F233" s="518"/>
      <c r="G233" s="518"/>
      <c r="H233" s="518"/>
      <c r="I233" s="595"/>
    </row>
    <row r="234" spans="1:9" ht="15.75">
      <c r="A234" s="593"/>
      <c r="B234" s="593"/>
      <c r="C234" s="593"/>
      <c r="D234" s="593"/>
      <c r="E234" s="518"/>
      <c r="F234" s="518"/>
      <c r="G234" s="518"/>
      <c r="H234" s="518"/>
      <c r="I234" s="595"/>
    </row>
    <row r="235" spans="1:9" ht="15.75">
      <c r="A235" s="593"/>
      <c r="B235" s="593"/>
      <c r="C235" s="593"/>
      <c r="D235" s="593"/>
      <c r="E235" s="518"/>
      <c r="F235" s="518"/>
      <c r="G235" s="518"/>
      <c r="H235" s="518"/>
      <c r="I235" s="595"/>
    </row>
    <row r="236" spans="1:9" ht="15.75">
      <c r="A236" s="593"/>
      <c r="B236" s="593"/>
      <c r="C236" s="593"/>
      <c r="D236" s="593"/>
      <c r="E236" s="518"/>
      <c r="F236" s="518"/>
      <c r="G236" s="518"/>
      <c r="H236" s="518"/>
      <c r="I236" s="595"/>
    </row>
    <row r="237" spans="1:9" ht="15.75">
      <c r="A237" s="593"/>
      <c r="B237" s="593"/>
      <c r="C237" s="593"/>
      <c r="D237" s="593"/>
      <c r="E237" s="518"/>
      <c r="F237" s="518"/>
      <c r="G237" s="518"/>
      <c r="H237" s="518"/>
      <c r="I237" s="595"/>
    </row>
    <row r="238" spans="1:9" ht="15.75">
      <c r="A238" s="593"/>
      <c r="B238" s="593"/>
      <c r="C238" s="593"/>
      <c r="D238" s="593"/>
      <c r="E238" s="518"/>
      <c r="F238" s="518"/>
      <c r="G238" s="518"/>
      <c r="H238" s="518"/>
      <c r="I238" s="595"/>
    </row>
    <row r="239" spans="1:9" ht="15.75">
      <c r="A239" s="593"/>
      <c r="B239" s="593"/>
      <c r="C239" s="593"/>
      <c r="D239" s="593"/>
      <c r="E239" s="518"/>
      <c r="F239" s="518"/>
      <c r="G239" s="518"/>
      <c r="H239" s="518"/>
      <c r="I239" s="595"/>
    </row>
    <row r="240" spans="1:9" ht="15.75">
      <c r="A240" s="593"/>
      <c r="B240" s="593"/>
      <c r="C240" s="593"/>
      <c r="D240" s="593"/>
      <c r="E240" s="518"/>
      <c r="F240" s="518"/>
      <c r="G240" s="518"/>
      <c r="H240" s="518"/>
      <c r="I240" s="595"/>
    </row>
    <row r="241" spans="1:9" ht="15.75">
      <c r="A241" s="593"/>
      <c r="B241" s="593"/>
      <c r="C241" s="593"/>
      <c r="D241" s="593"/>
      <c r="E241" s="518"/>
      <c r="F241" s="518"/>
      <c r="G241" s="518"/>
      <c r="H241" s="518"/>
      <c r="I241" s="595"/>
    </row>
    <row r="242" spans="1:9" ht="15.75">
      <c r="A242" s="593"/>
      <c r="B242" s="593"/>
      <c r="C242" s="593"/>
      <c r="D242" s="593"/>
      <c r="E242" s="518"/>
      <c r="F242" s="518"/>
      <c r="G242" s="518"/>
      <c r="H242" s="518"/>
      <c r="I242" s="595"/>
    </row>
    <row r="243" spans="1:9" ht="15.75">
      <c r="A243" s="593"/>
      <c r="B243" s="593"/>
      <c r="C243" s="593"/>
      <c r="D243" s="593"/>
      <c r="E243" s="518"/>
      <c r="F243" s="518"/>
      <c r="G243" s="518"/>
      <c r="H243" s="518"/>
      <c r="I243" s="595"/>
    </row>
    <row r="244" spans="1:9" ht="15.75">
      <c r="A244" s="593"/>
      <c r="B244" s="593"/>
      <c r="C244" s="593"/>
      <c r="D244" s="593"/>
      <c r="E244" s="518"/>
      <c r="F244" s="518"/>
      <c r="G244" s="518"/>
      <c r="H244" s="518"/>
      <c r="I244" s="595"/>
    </row>
    <row r="245" spans="1:9" ht="15.75">
      <c r="A245" s="593"/>
      <c r="B245" s="593"/>
      <c r="C245" s="593"/>
      <c r="D245" s="593"/>
      <c r="E245" s="518"/>
      <c r="F245" s="518"/>
      <c r="G245" s="518"/>
      <c r="H245" s="518"/>
      <c r="I245" s="595"/>
    </row>
    <row r="246" spans="1:9" ht="15.75">
      <c r="A246" s="593"/>
      <c r="B246" s="593"/>
      <c r="C246" s="593"/>
      <c r="D246" s="593"/>
      <c r="E246" s="518"/>
      <c r="F246" s="518"/>
      <c r="G246" s="518"/>
      <c r="H246" s="518"/>
      <c r="I246" s="595"/>
    </row>
    <row r="247" spans="1:9" ht="15.75">
      <c r="A247" s="593"/>
      <c r="B247" s="593"/>
      <c r="C247" s="593"/>
      <c r="D247" s="593"/>
      <c r="E247" s="518"/>
      <c r="F247" s="518"/>
      <c r="G247" s="518"/>
      <c r="H247" s="518"/>
      <c r="I247" s="595"/>
    </row>
    <row r="248" spans="1:9" ht="15.75">
      <c r="A248" s="593"/>
      <c r="B248" s="593"/>
      <c r="C248" s="593"/>
      <c r="D248" s="593"/>
      <c r="E248" s="518"/>
      <c r="F248" s="518"/>
      <c r="G248" s="518"/>
      <c r="H248" s="518"/>
      <c r="I248" s="595"/>
    </row>
    <row r="249" spans="1:9" ht="15.75">
      <c r="A249" s="593"/>
      <c r="B249" s="593"/>
      <c r="C249" s="593"/>
      <c r="D249" s="593"/>
      <c r="E249" s="518"/>
      <c r="F249" s="518"/>
      <c r="G249" s="518"/>
      <c r="H249" s="518"/>
      <c r="I249" s="595"/>
    </row>
    <row r="250" spans="1:9" ht="15.75">
      <c r="A250" s="593"/>
      <c r="B250" s="593"/>
      <c r="C250" s="593"/>
      <c r="D250" s="593"/>
      <c r="E250" s="518"/>
      <c r="F250" s="518"/>
      <c r="G250" s="518"/>
      <c r="H250" s="518"/>
      <c r="I250" s="595"/>
    </row>
    <row r="251" spans="1:9" ht="15.75">
      <c r="A251" s="593"/>
      <c r="B251" s="593"/>
      <c r="C251" s="593"/>
      <c r="D251" s="593"/>
      <c r="E251" s="518"/>
      <c r="F251" s="518"/>
      <c r="G251" s="518"/>
      <c r="H251" s="518"/>
      <c r="I251" s="595"/>
    </row>
    <row r="252" spans="1:9" ht="15.75">
      <c r="A252" s="593"/>
      <c r="B252" s="593"/>
      <c r="C252" s="593"/>
      <c r="D252" s="593"/>
      <c r="E252" s="518"/>
      <c r="F252" s="518"/>
      <c r="G252" s="518"/>
      <c r="H252" s="518"/>
      <c r="I252" s="595"/>
    </row>
    <row r="253" spans="1:9" ht="15.75">
      <c r="A253" s="593"/>
      <c r="B253" s="593"/>
      <c r="C253" s="593"/>
      <c r="D253" s="593"/>
      <c r="E253" s="518"/>
      <c r="F253" s="518"/>
      <c r="G253" s="518"/>
      <c r="H253" s="518"/>
      <c r="I253" s="595"/>
    </row>
    <row r="254" spans="1:9" ht="15.75">
      <c r="A254" s="593"/>
      <c r="B254" s="593"/>
      <c r="C254" s="593"/>
      <c r="D254" s="593"/>
      <c r="E254" s="518"/>
      <c r="F254" s="518"/>
      <c r="G254" s="518"/>
      <c r="H254" s="518"/>
      <c r="I254" s="595"/>
    </row>
    <row r="255" spans="1:9" ht="15.75">
      <c r="A255" s="593"/>
      <c r="B255" s="593"/>
      <c r="C255" s="593"/>
      <c r="D255" s="593"/>
      <c r="E255" s="518"/>
      <c r="F255" s="518"/>
      <c r="G255" s="518"/>
      <c r="H255" s="518"/>
      <c r="I255" s="595"/>
    </row>
    <row r="256" spans="1:9" ht="15.75">
      <c r="A256" s="593"/>
      <c r="B256" s="593"/>
      <c r="C256" s="593"/>
      <c r="D256" s="593"/>
      <c r="E256" s="518"/>
      <c r="F256" s="518"/>
      <c r="G256" s="518"/>
      <c r="H256" s="518"/>
      <c r="I256" s="595"/>
    </row>
    <row r="257" spans="1:9" ht="15.75">
      <c r="A257" s="593"/>
      <c r="B257" s="593"/>
      <c r="C257" s="593"/>
      <c r="D257" s="593"/>
      <c r="E257" s="518"/>
      <c r="F257" s="518"/>
      <c r="G257" s="518"/>
      <c r="H257" s="518"/>
      <c r="I257" s="595"/>
    </row>
    <row r="258" spans="1:9" ht="15.75">
      <c r="A258" s="593"/>
      <c r="B258" s="593"/>
      <c r="C258" s="593"/>
      <c r="D258" s="593"/>
      <c r="E258" s="518"/>
      <c r="F258" s="518"/>
      <c r="G258" s="518"/>
      <c r="H258" s="518"/>
      <c r="I258" s="595"/>
    </row>
    <row r="259" spans="1:9" ht="15.75">
      <c r="A259" s="593"/>
      <c r="B259" s="593"/>
      <c r="C259" s="593"/>
      <c r="D259" s="593"/>
      <c r="E259" s="518"/>
      <c r="F259" s="518"/>
      <c r="G259" s="518"/>
      <c r="H259" s="518"/>
      <c r="I259" s="595"/>
    </row>
    <row r="260" spans="1:9" ht="15.75">
      <c r="A260" s="593"/>
      <c r="B260" s="593"/>
      <c r="C260" s="593"/>
      <c r="D260" s="593"/>
      <c r="E260" s="518"/>
      <c r="F260" s="518"/>
      <c r="G260" s="518"/>
      <c r="H260" s="518"/>
      <c r="I260" s="595"/>
    </row>
    <row r="261" spans="1:9" ht="15.75">
      <c r="A261" s="593"/>
      <c r="B261" s="593"/>
      <c r="C261" s="593"/>
      <c r="D261" s="593"/>
      <c r="E261" s="518"/>
      <c r="F261" s="518"/>
      <c r="G261" s="518"/>
      <c r="H261" s="518"/>
      <c r="I261" s="595"/>
    </row>
    <row r="262" spans="1:9" ht="15.75">
      <c r="A262" s="593"/>
      <c r="B262" s="593"/>
      <c r="C262" s="593"/>
      <c r="D262" s="593"/>
      <c r="E262" s="518"/>
      <c r="F262" s="518"/>
      <c r="G262" s="518"/>
      <c r="H262" s="518"/>
      <c r="I262" s="595"/>
    </row>
    <row r="263" spans="1:9" ht="15.75">
      <c r="A263" s="593"/>
      <c r="B263" s="593"/>
      <c r="C263" s="593"/>
      <c r="D263" s="593"/>
      <c r="E263" s="518"/>
      <c r="F263" s="518"/>
      <c r="G263" s="518"/>
      <c r="H263" s="518"/>
      <c r="I263" s="595"/>
    </row>
    <row r="264" spans="1:9" ht="15.75">
      <c r="A264" s="593"/>
      <c r="B264" s="593"/>
      <c r="C264" s="593"/>
      <c r="D264" s="593"/>
      <c r="E264" s="518"/>
      <c r="F264" s="518"/>
      <c r="G264" s="518"/>
      <c r="H264" s="518"/>
      <c r="I264" s="595"/>
    </row>
    <row r="265" spans="1:9" ht="15.75">
      <c r="A265" s="593"/>
      <c r="B265" s="593"/>
      <c r="C265" s="593"/>
      <c r="D265" s="593"/>
      <c r="E265" s="518"/>
      <c r="F265" s="518"/>
      <c r="G265" s="518"/>
      <c r="H265" s="518"/>
      <c r="I265" s="595"/>
    </row>
    <row r="266" spans="1:9" ht="15.75">
      <c r="A266" s="593"/>
      <c r="B266" s="593"/>
      <c r="C266" s="593"/>
      <c r="D266" s="593"/>
      <c r="E266" s="518"/>
      <c r="F266" s="518"/>
      <c r="G266" s="518"/>
      <c r="H266" s="518"/>
      <c r="I266" s="595"/>
    </row>
    <row r="267" spans="1:9" ht="15.75">
      <c r="A267" s="593"/>
      <c r="B267" s="593"/>
      <c r="C267" s="593"/>
      <c r="D267" s="593"/>
      <c r="E267" s="518"/>
      <c r="F267" s="518"/>
      <c r="G267" s="518"/>
      <c r="H267" s="518"/>
      <c r="I267" s="595"/>
    </row>
    <row r="268" spans="1:9" ht="15.75">
      <c r="A268" s="593"/>
      <c r="B268" s="593"/>
      <c r="C268" s="593"/>
      <c r="D268" s="593"/>
      <c r="E268" s="518"/>
      <c r="F268" s="518"/>
      <c r="G268" s="518"/>
      <c r="H268" s="518"/>
      <c r="I268" s="595"/>
    </row>
    <row r="269" spans="1:9" ht="15.75">
      <c r="A269" s="593"/>
      <c r="B269" s="593"/>
      <c r="C269" s="593"/>
      <c r="D269" s="593"/>
      <c r="E269" s="518"/>
      <c r="F269" s="518"/>
      <c r="G269" s="518"/>
      <c r="H269" s="518"/>
      <c r="I269" s="595"/>
    </row>
    <row r="270" spans="1:9" ht="15.75">
      <c r="A270" s="593"/>
      <c r="B270" s="593"/>
      <c r="C270" s="593"/>
      <c r="D270" s="593"/>
      <c r="E270" s="518"/>
      <c r="F270" s="518"/>
      <c r="G270" s="518"/>
      <c r="H270" s="518"/>
      <c r="I270" s="595"/>
    </row>
    <row r="271" spans="1:9" ht="15.75">
      <c r="A271" s="593"/>
      <c r="B271" s="593"/>
      <c r="C271" s="593"/>
      <c r="D271" s="593"/>
      <c r="E271" s="518"/>
      <c r="F271" s="518"/>
      <c r="G271" s="518"/>
      <c r="H271" s="518"/>
      <c r="I271" s="595"/>
    </row>
    <row r="272" spans="1:9" ht="15.75">
      <c r="A272" s="593"/>
      <c r="B272" s="593"/>
      <c r="C272" s="593"/>
      <c r="D272" s="593"/>
      <c r="E272" s="518"/>
      <c r="F272" s="518"/>
      <c r="G272" s="518"/>
      <c r="H272" s="518"/>
      <c r="I272" s="595"/>
    </row>
    <row r="273" spans="1:9" ht="15.75">
      <c r="A273" s="593"/>
      <c r="B273" s="593"/>
      <c r="C273" s="593"/>
      <c r="D273" s="593"/>
      <c r="E273" s="518"/>
      <c r="F273" s="518"/>
      <c r="G273" s="518"/>
      <c r="H273" s="518"/>
      <c r="I273" s="595"/>
    </row>
    <row r="274" spans="1:9" ht="15.75">
      <c r="A274" s="593"/>
      <c r="B274" s="593"/>
      <c r="C274" s="593"/>
      <c r="D274" s="593"/>
      <c r="E274" s="518"/>
      <c r="F274" s="518"/>
      <c r="G274" s="518"/>
      <c r="H274" s="518"/>
      <c r="I274" s="595"/>
    </row>
    <row r="275" spans="1:9" ht="15.75">
      <c r="A275" s="593"/>
      <c r="B275" s="593"/>
      <c r="C275" s="593"/>
      <c r="D275" s="593"/>
      <c r="E275" s="518"/>
      <c r="F275" s="518"/>
      <c r="G275" s="518"/>
      <c r="H275" s="518"/>
      <c r="I275" s="595"/>
    </row>
    <row r="276" spans="1:9" ht="15.75">
      <c r="A276" s="593"/>
      <c r="B276" s="593"/>
      <c r="C276" s="593"/>
      <c r="D276" s="593"/>
      <c r="E276" s="518"/>
      <c r="F276" s="518"/>
      <c r="G276" s="518"/>
      <c r="H276" s="518"/>
      <c r="I276" s="595"/>
    </row>
    <row r="277" spans="1:9" ht="15.75">
      <c r="A277" s="593"/>
      <c r="B277" s="593"/>
      <c r="C277" s="593"/>
      <c r="D277" s="593"/>
      <c r="E277" s="518"/>
      <c r="F277" s="518"/>
      <c r="G277" s="518"/>
      <c r="H277" s="518"/>
      <c r="I277" s="595"/>
    </row>
    <row r="278" spans="1:9" ht="15.75">
      <c r="A278" s="593"/>
      <c r="B278" s="593"/>
      <c r="C278" s="593"/>
      <c r="D278" s="593"/>
      <c r="E278" s="518"/>
      <c r="F278" s="518"/>
      <c r="G278" s="518"/>
      <c r="H278" s="518"/>
      <c r="I278" s="595"/>
    </row>
    <row r="279" spans="1:9" ht="15.75">
      <c r="A279" s="593"/>
      <c r="B279" s="593"/>
      <c r="C279" s="593"/>
      <c r="D279" s="593"/>
      <c r="E279" s="518"/>
      <c r="F279" s="518"/>
      <c r="G279" s="518"/>
      <c r="H279" s="518"/>
      <c r="I279" s="595"/>
    </row>
    <row r="280" spans="1:9" ht="15.75">
      <c r="A280" s="593"/>
      <c r="B280" s="593"/>
      <c r="C280" s="593"/>
      <c r="D280" s="593"/>
      <c r="E280" s="518"/>
      <c r="F280" s="518"/>
      <c r="G280" s="518"/>
      <c r="H280" s="518"/>
      <c r="I280" s="595"/>
    </row>
    <row r="281" spans="1:9" ht="15.75">
      <c r="A281" s="593"/>
      <c r="B281" s="593"/>
      <c r="C281" s="593"/>
      <c r="D281" s="593"/>
      <c r="E281" s="518"/>
      <c r="F281" s="518"/>
      <c r="G281" s="518"/>
      <c r="H281" s="518"/>
      <c r="I281" s="595"/>
    </row>
    <row r="282" spans="1:9" ht="15.75">
      <c r="A282" s="593"/>
      <c r="B282" s="593"/>
      <c r="C282" s="593"/>
      <c r="D282" s="593"/>
      <c r="E282" s="518"/>
      <c r="F282" s="518"/>
      <c r="G282" s="518"/>
      <c r="H282" s="518"/>
      <c r="I282" s="595"/>
    </row>
    <row r="283" spans="1:9" ht="15.75">
      <c r="A283" s="593"/>
      <c r="B283" s="593"/>
      <c r="C283" s="593"/>
      <c r="D283" s="593"/>
      <c r="E283" s="518"/>
      <c r="F283" s="518"/>
      <c r="G283" s="518"/>
      <c r="H283" s="518"/>
      <c r="I283" s="595"/>
    </row>
    <row r="284" spans="1:9" ht="15.75">
      <c r="A284" s="593"/>
      <c r="B284" s="593"/>
      <c r="C284" s="593"/>
      <c r="D284" s="593"/>
      <c r="E284" s="518"/>
      <c r="F284" s="518"/>
      <c r="G284" s="518"/>
      <c r="H284" s="518"/>
      <c r="I284" s="595"/>
    </row>
    <row r="285" spans="1:9" ht="15.75">
      <c r="A285" s="593"/>
      <c r="B285" s="593"/>
      <c r="C285" s="593"/>
      <c r="D285" s="593"/>
      <c r="E285" s="518"/>
      <c r="F285" s="518"/>
      <c r="G285" s="518"/>
      <c r="H285" s="518"/>
      <c r="I285" s="595"/>
    </row>
    <row r="286" spans="1:9" ht="15.75">
      <c r="A286" s="593"/>
      <c r="B286" s="593"/>
      <c r="C286" s="593"/>
      <c r="D286" s="593"/>
      <c r="E286" s="518"/>
      <c r="F286" s="518"/>
      <c r="G286" s="518"/>
      <c r="H286" s="518"/>
      <c r="I286" s="595"/>
    </row>
    <row r="287" spans="1:9" ht="15.75">
      <c r="A287" s="593"/>
      <c r="B287" s="593"/>
      <c r="C287" s="593"/>
      <c r="D287" s="593"/>
      <c r="E287" s="518"/>
      <c r="F287" s="518"/>
      <c r="G287" s="518"/>
      <c r="H287" s="518"/>
      <c r="I287" s="595"/>
    </row>
    <row r="288" spans="1:9" ht="15.75">
      <c r="A288" s="593"/>
      <c r="B288" s="593"/>
      <c r="C288" s="593"/>
      <c r="D288" s="593"/>
      <c r="E288" s="518"/>
      <c r="F288" s="518"/>
      <c r="G288" s="518"/>
      <c r="H288" s="518"/>
      <c r="I288" s="595"/>
    </row>
    <row r="289" spans="1:9" ht="15.75">
      <c r="A289" s="593"/>
      <c r="B289" s="593"/>
      <c r="C289" s="593"/>
      <c r="D289" s="593"/>
      <c r="E289" s="518"/>
      <c r="F289" s="518"/>
      <c r="G289" s="518"/>
      <c r="H289" s="518"/>
      <c r="I289" s="595"/>
    </row>
    <row r="290" spans="1:9" ht="15.75">
      <c r="A290" s="593"/>
      <c r="B290" s="593"/>
      <c r="C290" s="593"/>
      <c r="D290" s="593"/>
      <c r="E290" s="518"/>
      <c r="F290" s="518"/>
      <c r="G290" s="518"/>
      <c r="H290" s="518"/>
      <c r="I290" s="595"/>
    </row>
    <row r="291" spans="1:9" ht="15.75">
      <c r="A291" s="593"/>
      <c r="B291" s="593"/>
      <c r="C291" s="593"/>
      <c r="D291" s="593"/>
      <c r="E291" s="518"/>
      <c r="F291" s="518"/>
      <c r="G291" s="518"/>
      <c r="H291" s="518"/>
      <c r="I291" s="595"/>
    </row>
    <row r="292" spans="1:9" ht="15.75">
      <c r="A292" s="593"/>
      <c r="B292" s="593"/>
      <c r="C292" s="593"/>
      <c r="D292" s="593"/>
      <c r="E292" s="518"/>
      <c r="F292" s="518"/>
      <c r="G292" s="518"/>
      <c r="H292" s="518"/>
      <c r="I292" s="595"/>
    </row>
    <row r="293" spans="1:9" ht="15.75">
      <c r="A293" s="593"/>
      <c r="B293" s="593"/>
      <c r="C293" s="593"/>
      <c r="D293" s="593"/>
      <c r="E293" s="518"/>
      <c r="F293" s="518"/>
      <c r="G293" s="518"/>
      <c r="H293" s="518"/>
      <c r="I293" s="595"/>
    </row>
    <row r="294" spans="1:9" ht="15.75">
      <c r="A294" s="593"/>
      <c r="B294" s="593"/>
      <c r="C294" s="593"/>
      <c r="D294" s="593"/>
      <c r="E294" s="518"/>
      <c r="F294" s="518"/>
      <c r="G294" s="518"/>
      <c r="H294" s="518"/>
      <c r="I294" s="595"/>
    </row>
    <row r="295" spans="1:9" ht="15.75">
      <c r="A295" s="593"/>
      <c r="B295" s="593"/>
      <c r="C295" s="593"/>
      <c r="D295" s="593"/>
      <c r="E295" s="518"/>
      <c r="F295" s="518"/>
      <c r="G295" s="518"/>
      <c r="H295" s="518"/>
      <c r="I295" s="595"/>
    </row>
    <row r="296" spans="1:9" ht="15.75">
      <c r="A296" s="593"/>
      <c r="B296" s="593"/>
      <c r="C296" s="593"/>
      <c r="D296" s="593"/>
      <c r="E296" s="518"/>
      <c r="F296" s="518"/>
      <c r="G296" s="518"/>
      <c r="H296" s="518"/>
      <c r="I296" s="595"/>
    </row>
    <row r="297" spans="1:9" ht="15.75">
      <c r="A297" s="593"/>
      <c r="B297" s="593"/>
      <c r="C297" s="593"/>
      <c r="D297" s="593"/>
      <c r="E297" s="518"/>
      <c r="F297" s="518"/>
      <c r="G297" s="518"/>
      <c r="H297" s="518"/>
      <c r="I297" s="595"/>
    </row>
    <row r="298" spans="1:9" ht="15.75">
      <c r="A298" s="593"/>
      <c r="B298" s="593"/>
      <c r="C298" s="593"/>
      <c r="D298" s="593"/>
      <c r="E298" s="518"/>
      <c r="F298" s="518"/>
      <c r="G298" s="518"/>
      <c r="H298" s="518"/>
      <c r="I298" s="595"/>
    </row>
    <row r="299" spans="1:9" ht="15.75">
      <c r="A299" s="593"/>
      <c r="B299" s="593"/>
      <c r="C299" s="593"/>
      <c r="D299" s="593"/>
      <c r="E299" s="518"/>
      <c r="F299" s="518"/>
      <c r="G299" s="518"/>
      <c r="H299" s="518"/>
      <c r="I299" s="595"/>
    </row>
    <row r="300" spans="1:9" ht="15.75">
      <c r="A300" s="593"/>
      <c r="B300" s="593"/>
      <c r="C300" s="593"/>
      <c r="D300" s="593"/>
      <c r="E300" s="518"/>
      <c r="F300" s="518"/>
      <c r="G300" s="518"/>
      <c r="H300" s="518"/>
      <c r="I300" s="595"/>
    </row>
    <row r="301" spans="1:9" ht="15.75">
      <c r="A301" s="593"/>
      <c r="B301" s="593"/>
      <c r="C301" s="593"/>
      <c r="D301" s="593"/>
      <c r="E301" s="518"/>
      <c r="F301" s="518"/>
      <c r="G301" s="518"/>
      <c r="H301" s="518"/>
      <c r="I301" s="595"/>
    </row>
    <row r="302" spans="1:9" ht="15.75">
      <c r="A302" s="593"/>
      <c r="B302" s="593"/>
      <c r="C302" s="593"/>
      <c r="D302" s="593"/>
      <c r="E302" s="518"/>
      <c r="F302" s="518"/>
      <c r="G302" s="518"/>
      <c r="H302" s="518"/>
      <c r="I302" s="595"/>
    </row>
    <row r="303" spans="1:9" ht="15.75">
      <c r="A303" s="593"/>
      <c r="B303" s="593"/>
      <c r="C303" s="593"/>
      <c r="D303" s="593"/>
      <c r="E303" s="518"/>
      <c r="F303" s="518"/>
      <c r="G303" s="518"/>
      <c r="H303" s="518"/>
      <c r="I303" s="595"/>
    </row>
    <row r="304" spans="1:9" ht="15.75">
      <c r="A304" s="593"/>
      <c r="B304" s="593"/>
      <c r="C304" s="593"/>
      <c r="D304" s="593"/>
      <c r="E304" s="518"/>
      <c r="F304" s="518"/>
      <c r="G304" s="518"/>
      <c r="H304" s="518"/>
      <c r="I304" s="595"/>
    </row>
    <row r="305" spans="1:9" ht="15.75">
      <c r="A305" s="593"/>
      <c r="B305" s="593"/>
      <c r="C305" s="593"/>
      <c r="D305" s="593"/>
      <c r="E305" s="518"/>
      <c r="F305" s="518"/>
      <c r="G305" s="518"/>
      <c r="H305" s="518"/>
      <c r="I305" s="595"/>
    </row>
    <row r="306" spans="1:9" ht="15.75">
      <c r="A306" s="593"/>
      <c r="B306" s="593"/>
      <c r="C306" s="593"/>
      <c r="D306" s="593"/>
      <c r="E306" s="518"/>
      <c r="F306" s="518"/>
      <c r="G306" s="518"/>
      <c r="H306" s="518"/>
      <c r="I306" s="595"/>
    </row>
    <row r="307" spans="1:9" ht="15.75">
      <c r="A307" s="593"/>
      <c r="B307" s="593"/>
      <c r="C307" s="593"/>
      <c r="D307" s="593"/>
      <c r="E307" s="518"/>
      <c r="F307" s="518"/>
      <c r="G307" s="518"/>
      <c r="H307" s="518"/>
      <c r="I307" s="595"/>
    </row>
    <row r="308" spans="1:9" ht="15.75">
      <c r="A308" s="593"/>
      <c r="B308" s="593"/>
      <c r="C308" s="593"/>
      <c r="D308" s="593"/>
      <c r="E308" s="518"/>
      <c r="F308" s="518"/>
      <c r="G308" s="518"/>
      <c r="H308" s="518"/>
      <c r="I308" s="595"/>
    </row>
    <row r="309" spans="1:9" ht="15.75">
      <c r="A309" s="593"/>
      <c r="B309" s="593"/>
      <c r="C309" s="593"/>
      <c r="D309" s="593"/>
      <c r="E309" s="518"/>
      <c r="F309" s="518"/>
      <c r="G309" s="518"/>
      <c r="H309" s="518"/>
      <c r="I309" s="595"/>
    </row>
    <row r="310" spans="1:9" ht="15.75">
      <c r="A310" s="593"/>
      <c r="B310" s="593"/>
      <c r="C310" s="593"/>
      <c r="D310" s="593"/>
      <c r="E310" s="518"/>
      <c r="F310" s="518"/>
      <c r="G310" s="518"/>
      <c r="H310" s="518"/>
      <c r="I310" s="595"/>
    </row>
    <row r="311" spans="1:9" ht="15.75">
      <c r="A311" s="593"/>
      <c r="B311" s="593"/>
      <c r="C311" s="593"/>
      <c r="D311" s="593"/>
      <c r="E311" s="518"/>
      <c r="F311" s="518"/>
      <c r="G311" s="518"/>
      <c r="H311" s="518"/>
      <c r="I311" s="595"/>
    </row>
    <row r="312" spans="1:9" ht="15.75">
      <c r="A312" s="593"/>
      <c r="B312" s="593"/>
      <c r="C312" s="593"/>
      <c r="D312" s="593"/>
      <c r="E312" s="518"/>
      <c r="F312" s="518"/>
      <c r="G312" s="518"/>
      <c r="H312" s="518"/>
      <c r="I312" s="595"/>
    </row>
    <row r="313" spans="1:9" ht="15.75">
      <c r="A313" s="593"/>
      <c r="B313" s="593"/>
      <c r="C313" s="593"/>
      <c r="D313" s="593"/>
      <c r="E313" s="518"/>
      <c r="F313" s="518"/>
      <c r="G313" s="518"/>
      <c r="H313" s="518"/>
      <c r="I313" s="595"/>
    </row>
    <row r="314" spans="1:9" ht="15.75">
      <c r="A314" s="593"/>
      <c r="B314" s="593"/>
      <c r="C314" s="593"/>
      <c r="D314" s="593"/>
      <c r="E314" s="518"/>
      <c r="F314" s="518"/>
      <c r="G314" s="518"/>
      <c r="H314" s="518"/>
      <c r="I314" s="595"/>
    </row>
    <row r="315" spans="1:9" ht="15.75">
      <c r="A315" s="593"/>
      <c r="B315" s="593"/>
      <c r="C315" s="593"/>
      <c r="D315" s="593"/>
      <c r="E315" s="518"/>
      <c r="F315" s="518"/>
      <c r="G315" s="518"/>
      <c r="H315" s="518"/>
      <c r="I315" s="595"/>
    </row>
    <row r="316" spans="1:9" ht="15.75">
      <c r="A316" s="593"/>
      <c r="B316" s="593"/>
      <c r="C316" s="593"/>
      <c r="D316" s="593"/>
      <c r="E316" s="518"/>
      <c r="F316" s="518"/>
      <c r="G316" s="518"/>
      <c r="H316" s="518"/>
      <c r="I316" s="595"/>
    </row>
    <row r="317" spans="1:9" ht="15.75">
      <c r="A317" s="593"/>
      <c r="B317" s="593"/>
      <c r="C317" s="593"/>
      <c r="D317" s="593"/>
      <c r="E317" s="518"/>
      <c r="F317" s="518"/>
      <c r="G317" s="518"/>
      <c r="H317" s="518"/>
      <c r="I317" s="595"/>
    </row>
    <row r="318" spans="1:9" ht="15.75">
      <c r="A318" s="593"/>
      <c r="B318" s="593"/>
      <c r="C318" s="593"/>
      <c r="D318" s="593"/>
      <c r="E318" s="518"/>
      <c r="F318" s="518"/>
      <c r="G318" s="518"/>
      <c r="H318" s="518"/>
      <c r="I318" s="595"/>
    </row>
    <row r="319" spans="1:9" ht="15.75">
      <c r="A319" s="593"/>
      <c r="B319" s="593"/>
      <c r="C319" s="593"/>
      <c r="D319" s="593"/>
      <c r="E319" s="518"/>
      <c r="F319" s="518"/>
      <c r="G319" s="518"/>
      <c r="H319" s="518"/>
      <c r="I319" s="595"/>
    </row>
    <row r="320" spans="1:9" ht="15.75">
      <c r="A320" s="593"/>
      <c r="B320" s="593"/>
      <c r="C320" s="593"/>
      <c r="D320" s="593"/>
      <c r="E320" s="518"/>
      <c r="F320" s="518"/>
      <c r="G320" s="518"/>
      <c r="H320" s="518"/>
      <c r="I320" s="595"/>
    </row>
    <row r="321" spans="1:9" ht="15.75">
      <c r="A321" s="593"/>
      <c r="B321" s="593"/>
      <c r="C321" s="593"/>
      <c r="D321" s="593"/>
      <c r="E321" s="518"/>
      <c r="F321" s="518"/>
      <c r="G321" s="518"/>
      <c r="H321" s="518"/>
      <c r="I321" s="595"/>
    </row>
    <row r="322" spans="1:9" ht="15.75">
      <c r="A322" s="593"/>
      <c r="B322" s="593"/>
      <c r="C322" s="593"/>
      <c r="D322" s="593"/>
      <c r="E322" s="518"/>
      <c r="F322" s="518"/>
      <c r="G322" s="518"/>
      <c r="H322" s="518"/>
      <c r="I322" s="595"/>
    </row>
    <row r="323" spans="1:9" ht="15.75">
      <c r="A323" s="593"/>
      <c r="B323" s="593"/>
      <c r="C323" s="593"/>
      <c r="D323" s="593"/>
      <c r="E323" s="518"/>
      <c r="F323" s="518"/>
      <c r="G323" s="518"/>
      <c r="H323" s="518"/>
      <c r="I323" s="595"/>
    </row>
    <row r="324" spans="1:9" ht="15.75">
      <c r="A324" s="593"/>
      <c r="B324" s="593"/>
      <c r="C324" s="593"/>
      <c r="D324" s="593"/>
      <c r="E324" s="518"/>
      <c r="F324" s="518"/>
      <c r="G324" s="518"/>
      <c r="H324" s="518"/>
      <c r="I324" s="595"/>
    </row>
    <row r="325" spans="1:9" ht="15.75">
      <c r="A325" s="593"/>
      <c r="B325" s="593"/>
      <c r="C325" s="593"/>
      <c r="D325" s="593"/>
      <c r="E325" s="518"/>
      <c r="F325" s="518"/>
      <c r="G325" s="518"/>
      <c r="H325" s="518"/>
      <c r="I325" s="595"/>
    </row>
    <row r="326" spans="1:9" ht="15.75">
      <c r="A326" s="593"/>
      <c r="B326" s="593"/>
      <c r="C326" s="593"/>
      <c r="D326" s="593"/>
      <c r="E326" s="518"/>
      <c r="F326" s="518"/>
      <c r="G326" s="518"/>
      <c r="H326" s="518"/>
      <c r="I326" s="595"/>
    </row>
    <row r="327" spans="1:9" ht="15.75">
      <c r="A327" s="593"/>
      <c r="B327" s="593"/>
      <c r="C327" s="593"/>
      <c r="D327" s="593"/>
      <c r="E327" s="518"/>
      <c r="F327" s="518"/>
      <c r="G327" s="518"/>
      <c r="H327" s="518"/>
      <c r="I327" s="595"/>
    </row>
    <row r="328" spans="1:9" ht="15.75">
      <c r="A328" s="593"/>
      <c r="B328" s="593"/>
      <c r="C328" s="593"/>
      <c r="D328" s="593"/>
      <c r="E328" s="518"/>
      <c r="F328" s="518"/>
      <c r="G328" s="518"/>
      <c r="H328" s="518"/>
      <c r="I328" s="595"/>
    </row>
    <row r="329" spans="1:9" ht="15.75">
      <c r="A329" s="593"/>
      <c r="B329" s="593"/>
      <c r="C329" s="593"/>
      <c r="D329" s="593"/>
      <c r="E329" s="518"/>
      <c r="F329" s="518"/>
      <c r="G329" s="518"/>
      <c r="H329" s="518"/>
      <c r="I329" s="595"/>
    </row>
    <row r="330" spans="1:9" ht="15.75">
      <c r="A330" s="593"/>
      <c r="B330" s="593"/>
      <c r="C330" s="593"/>
      <c r="D330" s="593"/>
      <c r="E330" s="518"/>
      <c r="F330" s="518"/>
      <c r="G330" s="518"/>
      <c r="H330" s="518"/>
      <c r="I330" s="595"/>
    </row>
    <row r="331" spans="1:9" ht="15.75">
      <c r="A331" s="593"/>
      <c r="B331" s="593"/>
      <c r="C331" s="593"/>
      <c r="D331" s="593"/>
      <c r="E331" s="518"/>
      <c r="F331" s="518"/>
      <c r="G331" s="518"/>
      <c r="H331" s="518"/>
      <c r="I331" s="595"/>
    </row>
    <row r="332" spans="1:9" ht="15.75">
      <c r="A332" s="593"/>
      <c r="B332" s="593"/>
      <c r="C332" s="593"/>
      <c r="D332" s="593"/>
      <c r="E332" s="518"/>
      <c r="F332" s="518"/>
      <c r="G332" s="518"/>
      <c r="H332" s="518"/>
      <c r="I332" s="595"/>
    </row>
    <row r="333" spans="1:9" ht="15.75">
      <c r="A333" s="593"/>
      <c r="B333" s="593"/>
      <c r="C333" s="593"/>
      <c r="D333" s="593"/>
      <c r="E333" s="518"/>
      <c r="F333" s="518"/>
      <c r="G333" s="518"/>
      <c r="H333" s="518"/>
      <c r="I333" s="595"/>
    </row>
    <row r="334" spans="1:9" ht="15.75">
      <c r="A334" s="593"/>
      <c r="B334" s="593"/>
      <c r="C334" s="593"/>
      <c r="D334" s="593"/>
      <c r="E334" s="518"/>
      <c r="F334" s="518"/>
      <c r="G334" s="518"/>
      <c r="H334" s="518"/>
      <c r="I334" s="595"/>
    </row>
    <row r="335" spans="1:9" ht="15.75">
      <c r="A335" s="593"/>
      <c r="B335" s="593"/>
      <c r="C335" s="593"/>
      <c r="D335" s="593"/>
      <c r="E335" s="518"/>
      <c r="F335" s="518"/>
      <c r="G335" s="518"/>
      <c r="H335" s="518"/>
      <c r="I335" s="595"/>
    </row>
    <row r="336" spans="1:9" ht="15.75">
      <c r="A336" s="593"/>
      <c r="B336" s="593"/>
      <c r="C336" s="593"/>
      <c r="D336" s="593"/>
      <c r="E336" s="518"/>
      <c r="F336" s="518"/>
      <c r="G336" s="518"/>
      <c r="H336" s="518"/>
      <c r="I336" s="595"/>
    </row>
    <row r="337" spans="1:9" ht="15.75">
      <c r="A337" s="593"/>
      <c r="B337" s="593"/>
      <c r="C337" s="593"/>
      <c r="D337" s="593"/>
      <c r="E337" s="518"/>
      <c r="F337" s="518"/>
      <c r="G337" s="518"/>
      <c r="H337" s="518"/>
      <c r="I337" s="595"/>
    </row>
    <row r="338" spans="1:9" ht="15.75">
      <c r="A338" s="593"/>
      <c r="B338" s="593"/>
      <c r="C338" s="593"/>
      <c r="D338" s="593"/>
      <c r="E338" s="518"/>
      <c r="F338" s="518"/>
      <c r="G338" s="518"/>
      <c r="H338" s="518"/>
      <c r="I338" s="595"/>
    </row>
    <row r="339" spans="1:9" ht="15.75">
      <c r="A339" s="593"/>
      <c r="B339" s="593"/>
      <c r="C339" s="593"/>
      <c r="D339" s="593"/>
      <c r="E339" s="518"/>
      <c r="F339" s="518"/>
      <c r="G339" s="518"/>
      <c r="H339" s="518"/>
      <c r="I339" s="595"/>
    </row>
    <row r="340" spans="1:9" ht="15.75">
      <c r="A340" s="593"/>
      <c r="B340" s="593"/>
      <c r="C340" s="593"/>
      <c r="D340" s="593"/>
      <c r="E340" s="518"/>
      <c r="F340" s="518"/>
      <c r="G340" s="518"/>
      <c r="H340" s="518"/>
      <c r="I340" s="595"/>
    </row>
    <row r="341" spans="1:9" ht="15.75">
      <c r="A341" s="593"/>
      <c r="B341" s="593"/>
      <c r="C341" s="593"/>
      <c r="D341" s="593"/>
      <c r="E341" s="518"/>
      <c r="F341" s="518"/>
      <c r="G341" s="518"/>
      <c r="H341" s="518"/>
      <c r="I341" s="595"/>
    </row>
    <row r="342" spans="1:9" ht="15.75">
      <c r="A342" s="593"/>
      <c r="B342" s="593"/>
      <c r="C342" s="593"/>
      <c r="D342" s="593"/>
      <c r="E342" s="518"/>
      <c r="F342" s="518"/>
      <c r="G342" s="518"/>
      <c r="H342" s="518"/>
      <c r="I342" s="595"/>
    </row>
    <row r="343" spans="1:9" ht="15.75">
      <c r="A343" s="593"/>
      <c r="B343" s="593"/>
      <c r="C343" s="593"/>
      <c r="D343" s="593"/>
      <c r="E343" s="518"/>
      <c r="F343" s="518"/>
      <c r="G343" s="518"/>
      <c r="H343" s="518"/>
      <c r="I343" s="595"/>
    </row>
    <row r="344" spans="1:9" ht="15.75">
      <c r="A344" s="593"/>
      <c r="B344" s="593"/>
      <c r="C344" s="593"/>
      <c r="D344" s="593"/>
      <c r="E344" s="518"/>
      <c r="F344" s="518"/>
      <c r="G344" s="518"/>
      <c r="H344" s="518"/>
      <c r="I344" s="595"/>
    </row>
    <row r="345" spans="1:9" ht="15.75">
      <c r="A345" s="593"/>
      <c r="B345" s="593"/>
      <c r="C345" s="593"/>
      <c r="D345" s="593"/>
      <c r="E345" s="518"/>
      <c r="F345" s="518"/>
      <c r="G345" s="518"/>
      <c r="H345" s="518"/>
      <c r="I345" s="595"/>
    </row>
    <row r="346" spans="1:9" ht="15.75">
      <c r="A346" s="593"/>
      <c r="B346" s="593"/>
      <c r="C346" s="593"/>
      <c r="D346" s="593"/>
      <c r="E346" s="518"/>
      <c r="F346" s="518"/>
      <c r="G346" s="518"/>
      <c r="H346" s="518"/>
      <c r="I346" s="595"/>
    </row>
    <row r="347" spans="1:9" ht="15.75">
      <c r="A347" s="593"/>
      <c r="B347" s="593"/>
      <c r="C347" s="593"/>
      <c r="D347" s="593"/>
      <c r="E347" s="518"/>
      <c r="F347" s="518"/>
      <c r="G347" s="518"/>
      <c r="H347" s="518"/>
      <c r="I347" s="595"/>
    </row>
    <row r="348" spans="1:9" ht="15.75">
      <c r="A348" s="593"/>
      <c r="B348" s="593"/>
      <c r="C348" s="593"/>
      <c r="D348" s="593"/>
      <c r="E348" s="518"/>
      <c r="F348" s="518"/>
      <c r="G348" s="518"/>
      <c r="H348" s="518"/>
      <c r="I348" s="595"/>
    </row>
    <row r="349" spans="1:9" ht="15.75">
      <c r="A349" s="593"/>
      <c r="B349" s="593"/>
      <c r="C349" s="593"/>
      <c r="D349" s="593"/>
      <c r="E349" s="518"/>
      <c r="F349" s="518"/>
      <c r="G349" s="518"/>
      <c r="H349" s="518"/>
      <c r="I349" s="595"/>
    </row>
    <row r="350" spans="1:9" ht="15.75">
      <c r="A350" s="593"/>
      <c r="B350" s="593"/>
      <c r="C350" s="593"/>
      <c r="D350" s="593"/>
      <c r="E350" s="518"/>
      <c r="F350" s="518"/>
      <c r="G350" s="518"/>
      <c r="H350" s="518"/>
      <c r="I350" s="595"/>
    </row>
    <row r="351" spans="1:9" ht="15.75">
      <c r="A351" s="593"/>
      <c r="B351" s="593"/>
      <c r="C351" s="593"/>
      <c r="D351" s="593"/>
      <c r="E351" s="518"/>
      <c r="F351" s="518"/>
      <c r="G351" s="518"/>
      <c r="H351" s="518"/>
      <c r="I351" s="595"/>
    </row>
    <row r="352" spans="1:9" ht="15.75">
      <c r="A352" s="593"/>
      <c r="B352" s="593"/>
      <c r="C352" s="593"/>
      <c r="D352" s="593"/>
      <c r="E352" s="518"/>
      <c r="F352" s="518"/>
      <c r="G352" s="518"/>
      <c r="H352" s="518"/>
      <c r="I352" s="595"/>
    </row>
    <row r="353" spans="1:9" ht="15.75">
      <c r="A353" s="593"/>
      <c r="B353" s="593"/>
      <c r="C353" s="593"/>
      <c r="D353" s="593"/>
      <c r="E353" s="518"/>
      <c r="F353" s="518"/>
      <c r="G353" s="518"/>
      <c r="H353" s="518"/>
      <c r="I353" s="595"/>
    </row>
    <row r="354" spans="1:9" ht="15.75">
      <c r="A354" s="593"/>
      <c r="B354" s="593"/>
      <c r="C354" s="593"/>
      <c r="D354" s="593"/>
      <c r="E354" s="518"/>
      <c r="F354" s="518"/>
      <c r="G354" s="518"/>
      <c r="H354" s="518"/>
      <c r="I354" s="595"/>
    </row>
    <row r="355" spans="1:9" ht="15.75">
      <c r="A355" s="593"/>
      <c r="B355" s="593"/>
      <c r="C355" s="593"/>
      <c r="D355" s="593"/>
      <c r="E355" s="518"/>
      <c r="F355" s="518"/>
      <c r="G355" s="518"/>
      <c r="H355" s="518"/>
      <c r="I355" s="595"/>
    </row>
    <row r="356" spans="1:9" ht="15.75">
      <c r="A356" s="593"/>
      <c r="B356" s="593"/>
      <c r="C356" s="593"/>
      <c r="D356" s="593"/>
      <c r="E356" s="518"/>
      <c r="F356" s="518"/>
      <c r="G356" s="518"/>
      <c r="H356" s="518"/>
      <c r="I356" s="595"/>
    </row>
    <row r="357" spans="1:9" ht="15.75">
      <c r="A357" s="593"/>
      <c r="B357" s="593"/>
      <c r="C357" s="593"/>
      <c r="D357" s="593"/>
      <c r="E357" s="518"/>
      <c r="F357" s="518"/>
      <c r="G357" s="518"/>
      <c r="H357" s="518"/>
      <c r="I357" s="595"/>
    </row>
    <row r="358" spans="1:9" ht="15.75">
      <c r="A358" s="593"/>
      <c r="B358" s="593"/>
      <c r="C358" s="593"/>
      <c r="D358" s="593"/>
      <c r="E358" s="518"/>
      <c r="F358" s="518"/>
      <c r="G358" s="518"/>
      <c r="H358" s="518"/>
      <c r="I358" s="595"/>
    </row>
    <row r="359" spans="1:9" ht="15.75">
      <c r="A359" s="593"/>
      <c r="B359" s="593"/>
      <c r="C359" s="593"/>
      <c r="D359" s="593"/>
      <c r="E359" s="518"/>
      <c r="F359" s="518"/>
      <c r="G359" s="518"/>
      <c r="H359" s="518"/>
      <c r="I359" s="595"/>
    </row>
    <row r="360" spans="1:9" ht="15.75">
      <c r="A360" s="593"/>
      <c r="B360" s="593"/>
      <c r="C360" s="593"/>
      <c r="D360" s="593"/>
      <c r="E360" s="518"/>
      <c r="F360" s="518"/>
      <c r="G360" s="518"/>
      <c r="H360" s="518"/>
      <c r="I360" s="595"/>
    </row>
    <row r="361" spans="1:9" ht="15.75">
      <c r="A361" s="593"/>
      <c r="B361" s="593"/>
      <c r="C361" s="593"/>
      <c r="D361" s="593"/>
      <c r="E361" s="518"/>
      <c r="F361" s="518"/>
      <c r="G361" s="518"/>
      <c r="H361" s="518"/>
      <c r="I361" s="595"/>
    </row>
    <row r="362" spans="1:9" ht="15.75">
      <c r="A362" s="593"/>
      <c r="B362" s="593"/>
      <c r="C362" s="593"/>
      <c r="D362" s="593"/>
      <c r="E362" s="518"/>
      <c r="F362" s="518"/>
      <c r="G362" s="518"/>
      <c r="H362" s="518"/>
      <c r="I362" s="595"/>
    </row>
    <row r="363" spans="1:9" ht="15.75">
      <c r="A363" s="593"/>
      <c r="B363" s="593"/>
      <c r="C363" s="593"/>
      <c r="D363" s="593"/>
      <c r="E363" s="518"/>
      <c r="F363" s="518"/>
      <c r="G363" s="518"/>
      <c r="H363" s="518"/>
      <c r="I363" s="595"/>
    </row>
    <row r="364" spans="1:9" ht="15.75">
      <c r="A364" s="593"/>
      <c r="B364" s="593"/>
      <c r="C364" s="593"/>
      <c r="D364" s="593"/>
      <c r="E364" s="518"/>
      <c r="F364" s="518"/>
      <c r="G364" s="518"/>
      <c r="H364" s="518"/>
      <c r="I364" s="595"/>
    </row>
    <row r="365" spans="1:9" ht="15.75">
      <c r="A365" s="593"/>
      <c r="B365" s="593"/>
      <c r="C365" s="593"/>
      <c r="D365" s="593"/>
      <c r="E365" s="518"/>
      <c r="F365" s="518"/>
      <c r="G365" s="518"/>
      <c r="H365" s="518"/>
      <c r="I365" s="595"/>
    </row>
    <row r="366" spans="1:9" ht="15.75">
      <c r="A366" s="593"/>
      <c r="B366" s="593"/>
      <c r="C366" s="593"/>
      <c r="D366" s="593"/>
      <c r="E366" s="518"/>
      <c r="F366" s="518"/>
      <c r="G366" s="518"/>
      <c r="H366" s="518"/>
      <c r="I366" s="595"/>
    </row>
    <row r="367" spans="1:9" ht="15.75">
      <c r="A367" s="593"/>
      <c r="B367" s="593"/>
      <c r="C367" s="593"/>
      <c r="D367" s="593"/>
      <c r="E367" s="518"/>
      <c r="F367" s="518"/>
      <c r="G367" s="518"/>
      <c r="H367" s="518"/>
      <c r="I367" s="595"/>
    </row>
    <row r="368" spans="1:9" ht="15.75">
      <c r="A368" s="593"/>
      <c r="B368" s="593"/>
      <c r="C368" s="593"/>
      <c r="D368" s="593"/>
      <c r="E368" s="518"/>
      <c r="F368" s="518"/>
      <c r="G368" s="518"/>
      <c r="H368" s="518"/>
      <c r="I368" s="595"/>
    </row>
    <row r="369" spans="1:9" ht="15.75">
      <c r="A369" s="593"/>
      <c r="B369" s="593"/>
      <c r="C369" s="593"/>
      <c r="D369" s="593"/>
      <c r="E369" s="518"/>
      <c r="F369" s="518"/>
      <c r="G369" s="518"/>
      <c r="H369" s="518"/>
      <c r="I369" s="595"/>
    </row>
    <row r="370" spans="1:9" ht="15.75">
      <c r="A370" s="593"/>
      <c r="B370" s="593"/>
      <c r="C370" s="593"/>
      <c r="D370" s="593"/>
      <c r="E370" s="518"/>
      <c r="F370" s="518"/>
      <c r="G370" s="518"/>
      <c r="H370" s="518"/>
      <c r="I370" s="595"/>
    </row>
    <row r="371" spans="1:9" ht="15.75">
      <c r="A371" s="593"/>
      <c r="B371" s="593"/>
      <c r="C371" s="593"/>
      <c r="D371" s="593"/>
      <c r="E371" s="518"/>
      <c r="F371" s="518"/>
      <c r="G371" s="518"/>
      <c r="H371" s="518"/>
      <c r="I371" s="595"/>
    </row>
    <row r="372" spans="1:9" ht="15.75">
      <c r="A372" s="593"/>
      <c r="B372" s="593"/>
      <c r="C372" s="593"/>
      <c r="D372" s="593"/>
      <c r="E372" s="518"/>
      <c r="F372" s="518"/>
      <c r="G372" s="518"/>
      <c r="H372" s="518"/>
      <c r="I372" s="595"/>
    </row>
    <row r="373" spans="1:9" ht="15.75">
      <c r="A373" s="593"/>
      <c r="B373" s="593"/>
      <c r="C373" s="593"/>
      <c r="D373" s="593"/>
      <c r="E373" s="518"/>
      <c r="F373" s="518"/>
      <c r="G373" s="518"/>
      <c r="H373" s="518"/>
      <c r="I373" s="595"/>
    </row>
    <row r="374" spans="1:9" ht="15.75">
      <c r="A374" s="593"/>
      <c r="B374" s="593"/>
      <c r="C374" s="593"/>
      <c r="D374" s="593"/>
      <c r="E374" s="518"/>
      <c r="F374" s="518"/>
      <c r="G374" s="518"/>
      <c r="H374" s="518"/>
      <c r="I374" s="595"/>
    </row>
    <row r="375" spans="1:9" ht="15.75">
      <c r="A375" s="593"/>
      <c r="B375" s="593"/>
      <c r="C375" s="593"/>
      <c r="D375" s="593"/>
      <c r="E375" s="518"/>
      <c r="F375" s="518"/>
      <c r="G375" s="518"/>
      <c r="H375" s="518"/>
      <c r="I375" s="595"/>
    </row>
    <row r="376" spans="1:9" ht="15.75">
      <c r="A376" s="593"/>
      <c r="B376" s="593"/>
      <c r="C376" s="593"/>
      <c r="D376" s="593"/>
      <c r="E376" s="518"/>
      <c r="F376" s="518"/>
      <c r="G376" s="518"/>
      <c r="H376" s="518"/>
      <c r="I376" s="595"/>
    </row>
    <row r="377" spans="1:9" ht="15.75">
      <c r="A377" s="593"/>
      <c r="B377" s="593"/>
      <c r="C377" s="593"/>
      <c r="D377" s="593"/>
      <c r="E377" s="518"/>
      <c r="F377" s="518"/>
      <c r="G377" s="518"/>
      <c r="H377" s="518"/>
      <c r="I377" s="595"/>
    </row>
    <row r="378" spans="1:9" ht="15.75">
      <c r="A378" s="593"/>
      <c r="B378" s="593"/>
      <c r="C378" s="593"/>
      <c r="D378" s="593"/>
      <c r="E378" s="518"/>
      <c r="F378" s="518"/>
      <c r="G378" s="518"/>
      <c r="H378" s="518"/>
      <c r="I378" s="595"/>
    </row>
    <row r="379" spans="1:9" ht="15.75">
      <c r="A379" s="593"/>
      <c r="B379" s="593"/>
      <c r="C379" s="593"/>
      <c r="D379" s="593"/>
      <c r="E379" s="518"/>
      <c r="F379" s="518"/>
      <c r="G379" s="518"/>
      <c r="H379" s="518"/>
      <c r="I379" s="595"/>
    </row>
    <row r="380" spans="1:9" ht="15.75">
      <c r="A380" s="593"/>
      <c r="B380" s="593"/>
      <c r="C380" s="593"/>
      <c r="D380" s="593"/>
      <c r="E380" s="518"/>
      <c r="F380" s="518"/>
      <c r="G380" s="518"/>
      <c r="H380" s="518"/>
      <c r="I380" s="595"/>
    </row>
    <row r="381" spans="1:9" ht="15.75">
      <c r="A381" s="593"/>
      <c r="B381" s="593"/>
      <c r="C381" s="593"/>
      <c r="D381" s="593"/>
      <c r="E381" s="518"/>
      <c r="F381" s="518"/>
      <c r="G381" s="518"/>
      <c r="H381" s="518"/>
      <c r="I381" s="595"/>
    </row>
    <row r="382" spans="1:9" ht="15.75">
      <c r="A382" s="593"/>
      <c r="B382" s="593"/>
      <c r="C382" s="593"/>
      <c r="D382" s="593"/>
      <c r="E382" s="518"/>
      <c r="F382" s="518"/>
      <c r="G382" s="518"/>
      <c r="H382" s="518"/>
      <c r="I382" s="595"/>
    </row>
    <row r="383" spans="1:9" ht="15.75">
      <c r="A383" s="593"/>
      <c r="B383" s="593"/>
      <c r="C383" s="593"/>
      <c r="D383" s="593"/>
      <c r="E383" s="518"/>
      <c r="F383" s="518"/>
      <c r="G383" s="518"/>
      <c r="H383" s="518"/>
      <c r="I383" s="595"/>
    </row>
    <row r="384" spans="1:9" ht="15.75">
      <c r="A384" s="593"/>
      <c r="B384" s="593"/>
      <c r="C384" s="593"/>
      <c r="D384" s="593"/>
      <c r="E384" s="518"/>
      <c r="F384" s="518"/>
      <c r="G384" s="518"/>
      <c r="H384" s="518"/>
      <c r="I384" s="595"/>
    </row>
    <row r="385" spans="1:9" ht="15.75">
      <c r="A385" s="593"/>
      <c r="B385" s="593"/>
      <c r="C385" s="593"/>
      <c r="D385" s="593"/>
      <c r="E385" s="518"/>
      <c r="F385" s="518"/>
      <c r="G385" s="518"/>
      <c r="H385" s="518"/>
      <c r="I385" s="595"/>
    </row>
    <row r="386" spans="1:9" ht="15.75">
      <c r="A386" s="593"/>
      <c r="B386" s="593"/>
      <c r="C386" s="593"/>
      <c r="D386" s="593"/>
      <c r="E386" s="518"/>
      <c r="F386" s="518"/>
      <c r="G386" s="518"/>
      <c r="H386" s="518"/>
      <c r="I386" s="595"/>
    </row>
    <row r="387" spans="1:9" ht="15.75">
      <c r="A387" s="593"/>
      <c r="B387" s="593"/>
      <c r="C387" s="593"/>
      <c r="D387" s="593"/>
      <c r="E387" s="518"/>
      <c r="F387" s="518"/>
      <c r="G387" s="518"/>
      <c r="H387" s="518"/>
      <c r="I387" s="595"/>
    </row>
    <row r="388" spans="1:9" ht="15.75">
      <c r="A388" s="593"/>
      <c r="B388" s="593"/>
      <c r="C388" s="593"/>
      <c r="D388" s="593"/>
      <c r="E388" s="518"/>
      <c r="F388" s="518"/>
      <c r="G388" s="518"/>
      <c r="H388" s="518"/>
      <c r="I388" s="595"/>
    </row>
    <row r="389" spans="1:9" ht="15.75">
      <c r="A389" s="593"/>
      <c r="B389" s="593"/>
      <c r="C389" s="593"/>
      <c r="D389" s="593"/>
      <c r="E389" s="518"/>
      <c r="F389" s="518"/>
      <c r="G389" s="518"/>
      <c r="H389" s="518"/>
      <c r="I389" s="595"/>
    </row>
    <row r="390" spans="1:9" ht="15.75">
      <c r="A390" s="593"/>
      <c r="B390" s="593"/>
      <c r="C390" s="593"/>
      <c r="D390" s="593"/>
      <c r="E390" s="518"/>
      <c r="F390" s="518"/>
      <c r="G390" s="518"/>
      <c r="H390" s="518"/>
      <c r="I390" s="595"/>
    </row>
    <row r="391" spans="1:9" ht="15.75">
      <c r="A391" s="593"/>
      <c r="B391" s="593"/>
      <c r="C391" s="593"/>
      <c r="D391" s="593"/>
      <c r="E391" s="518"/>
      <c r="F391" s="518"/>
      <c r="G391" s="518"/>
      <c r="H391" s="518"/>
      <c r="I391" s="595"/>
    </row>
    <row r="392" spans="1:9" ht="15.75">
      <c r="A392" s="593"/>
      <c r="B392" s="593"/>
      <c r="C392" s="593"/>
      <c r="D392" s="593"/>
      <c r="E392" s="518"/>
      <c r="F392" s="518"/>
      <c r="G392" s="518"/>
      <c r="H392" s="518"/>
      <c r="I392" s="595"/>
    </row>
    <row r="393" spans="1:9" ht="15.75">
      <c r="A393" s="593"/>
      <c r="B393" s="593"/>
      <c r="C393" s="593"/>
      <c r="D393" s="593"/>
      <c r="E393" s="518"/>
      <c r="F393" s="518"/>
      <c r="G393" s="518"/>
      <c r="H393" s="518"/>
      <c r="I393" s="595"/>
    </row>
    <row r="394" spans="1:9" ht="15.75">
      <c r="A394" s="593"/>
      <c r="B394" s="593"/>
      <c r="C394" s="593"/>
      <c r="D394" s="593"/>
      <c r="E394" s="518"/>
      <c r="F394" s="518"/>
      <c r="G394" s="518"/>
      <c r="H394" s="518"/>
      <c r="I394" s="595"/>
    </row>
    <row r="395" spans="1:9" ht="15.75">
      <c r="A395" s="593"/>
      <c r="B395" s="593"/>
      <c r="C395" s="593"/>
      <c r="D395" s="593"/>
      <c r="E395" s="518"/>
      <c r="F395" s="518"/>
      <c r="G395" s="518"/>
      <c r="H395" s="518"/>
      <c r="I395" s="595"/>
    </row>
    <row r="396" spans="1:9" ht="15.75">
      <c r="A396" s="593"/>
      <c r="B396" s="593"/>
      <c r="C396" s="593"/>
      <c r="D396" s="593"/>
      <c r="E396" s="518"/>
      <c r="F396" s="518"/>
      <c r="G396" s="518"/>
      <c r="H396" s="518"/>
      <c r="I396" s="595"/>
    </row>
    <row r="397" spans="1:9" ht="15.75">
      <c r="A397" s="593"/>
      <c r="B397" s="593"/>
      <c r="C397" s="593"/>
      <c r="D397" s="593"/>
      <c r="E397" s="518"/>
      <c r="F397" s="518"/>
      <c r="G397" s="518"/>
      <c r="H397" s="518"/>
      <c r="I397" s="595"/>
    </row>
    <row r="398" spans="1:9" ht="15.75">
      <c r="A398" s="593"/>
      <c r="B398" s="593"/>
      <c r="C398" s="593"/>
      <c r="D398" s="593"/>
      <c r="E398" s="518"/>
      <c r="F398" s="518"/>
      <c r="G398" s="518"/>
      <c r="H398" s="518"/>
      <c r="I398" s="595"/>
    </row>
    <row r="399" spans="1:9" ht="15.75">
      <c r="A399" s="593"/>
      <c r="B399" s="593"/>
      <c r="C399" s="593"/>
      <c r="D399" s="593"/>
      <c r="E399" s="518"/>
      <c r="F399" s="518"/>
      <c r="G399" s="518"/>
      <c r="H399" s="518"/>
      <c r="I399" s="595"/>
    </row>
    <row r="400" spans="1:9" ht="15.75">
      <c r="A400" s="593"/>
      <c r="B400" s="593"/>
      <c r="C400" s="593"/>
      <c r="D400" s="593"/>
      <c r="E400" s="518"/>
      <c r="F400" s="518"/>
      <c r="G400" s="518"/>
      <c r="H400" s="518"/>
      <c r="I400" s="595"/>
    </row>
    <row r="401" spans="1:9" ht="15.75">
      <c r="A401" s="593"/>
      <c r="B401" s="593"/>
      <c r="C401" s="593"/>
      <c r="D401" s="593"/>
      <c r="E401" s="518"/>
      <c r="F401" s="518"/>
      <c r="G401" s="518"/>
      <c r="H401" s="518"/>
      <c r="I401" s="595"/>
    </row>
    <row r="402" spans="1:9" ht="15.75">
      <c r="A402" s="593"/>
      <c r="B402" s="593"/>
      <c r="C402" s="593"/>
      <c r="D402" s="593"/>
      <c r="E402" s="518"/>
      <c r="F402" s="518"/>
      <c r="G402" s="518"/>
      <c r="H402" s="518"/>
      <c r="I402" s="595"/>
    </row>
    <row r="403" spans="1:9" ht="15.75">
      <c r="A403" s="593"/>
      <c r="B403" s="593"/>
      <c r="C403" s="593"/>
      <c r="D403" s="593"/>
      <c r="E403" s="518"/>
      <c r="F403" s="518"/>
      <c r="G403" s="518"/>
      <c r="H403" s="518"/>
      <c r="I403" s="595"/>
    </row>
    <row r="404" spans="1:9" ht="15.75">
      <c r="A404" s="593"/>
      <c r="B404" s="593"/>
      <c r="C404" s="593"/>
      <c r="D404" s="593"/>
      <c r="E404" s="518"/>
      <c r="F404" s="518"/>
      <c r="G404" s="518"/>
      <c r="H404" s="518"/>
      <c r="I404" s="595"/>
    </row>
    <row r="405" spans="1:9" ht="15.75">
      <c r="A405" s="593"/>
      <c r="B405" s="593"/>
      <c r="C405" s="593"/>
      <c r="D405" s="593"/>
      <c r="E405" s="518"/>
      <c r="F405" s="518"/>
      <c r="G405" s="518"/>
      <c r="H405" s="518"/>
      <c r="I405" s="595"/>
    </row>
    <row r="406" spans="1:9" ht="15.75">
      <c r="A406" s="593"/>
      <c r="B406" s="593"/>
      <c r="C406" s="593"/>
      <c r="D406" s="593"/>
      <c r="E406" s="518"/>
      <c r="F406" s="518"/>
      <c r="G406" s="518"/>
      <c r="H406" s="518"/>
      <c r="I406" s="595"/>
    </row>
    <row r="407" spans="1:9" ht="15.75">
      <c r="A407" s="593"/>
      <c r="B407" s="593"/>
      <c r="C407" s="593"/>
      <c r="D407" s="593"/>
      <c r="E407" s="518"/>
      <c r="F407" s="518"/>
      <c r="G407" s="518"/>
      <c r="H407" s="518"/>
      <c r="I407" s="595"/>
    </row>
    <row r="408" spans="1:9" ht="15.75">
      <c r="A408" s="593"/>
      <c r="B408" s="593"/>
      <c r="C408" s="593"/>
      <c r="D408" s="593"/>
      <c r="E408" s="518"/>
      <c r="F408" s="518"/>
      <c r="G408" s="518"/>
      <c r="H408" s="518"/>
      <c r="I408" s="595"/>
    </row>
    <row r="409" spans="1:9" ht="15.75">
      <c r="A409" s="593"/>
      <c r="B409" s="593"/>
      <c r="C409" s="593"/>
      <c r="D409" s="593"/>
      <c r="E409" s="518"/>
      <c r="F409" s="518"/>
      <c r="G409" s="518"/>
      <c r="H409" s="518"/>
      <c r="I409" s="595"/>
    </row>
    <row r="410" spans="1:9" ht="15.75">
      <c r="A410" s="593"/>
      <c r="B410" s="593"/>
      <c r="C410" s="593"/>
      <c r="D410" s="593"/>
      <c r="E410" s="518"/>
      <c r="F410" s="518"/>
      <c r="G410" s="518"/>
      <c r="H410" s="518"/>
      <c r="I410" s="595"/>
    </row>
    <row r="411" spans="1:9" ht="15.75">
      <c r="A411" s="593"/>
      <c r="B411" s="593"/>
      <c r="C411" s="593"/>
      <c r="D411" s="593"/>
      <c r="E411" s="518"/>
      <c r="F411" s="518"/>
      <c r="G411" s="518"/>
      <c r="H411" s="518"/>
      <c r="I411" s="595"/>
    </row>
    <row r="412" spans="1:9" ht="15.75">
      <c r="A412" s="593"/>
      <c r="B412" s="593"/>
      <c r="C412" s="593"/>
      <c r="D412" s="593"/>
      <c r="E412" s="518"/>
      <c r="F412" s="518"/>
      <c r="G412" s="518"/>
      <c r="H412" s="518"/>
      <c r="I412" s="595"/>
    </row>
    <row r="413" spans="1:9" ht="15.75">
      <c r="A413" s="593"/>
      <c r="B413" s="593"/>
      <c r="C413" s="593"/>
      <c r="D413" s="593"/>
      <c r="E413" s="518"/>
      <c r="F413" s="518"/>
      <c r="G413" s="518"/>
      <c r="H413" s="518"/>
      <c r="I413" s="595"/>
    </row>
    <row r="414" spans="1:9" ht="15.75">
      <c r="A414" s="593"/>
      <c r="B414" s="593"/>
      <c r="C414" s="593"/>
      <c r="D414" s="593"/>
      <c r="E414" s="518"/>
      <c r="F414" s="518"/>
      <c r="G414" s="518"/>
      <c r="H414" s="518"/>
      <c r="I414" s="595"/>
    </row>
    <row r="415" spans="1:9" ht="15.75">
      <c r="A415" s="593"/>
      <c r="B415" s="593"/>
      <c r="C415" s="593"/>
      <c r="D415" s="593"/>
      <c r="E415" s="518"/>
      <c r="F415" s="518"/>
      <c r="G415" s="518"/>
      <c r="H415" s="518"/>
      <c r="I415" s="595"/>
    </row>
    <row r="416" spans="1:9" ht="15.75">
      <c r="A416" s="593"/>
      <c r="B416" s="593"/>
      <c r="C416" s="593"/>
      <c r="D416" s="593"/>
      <c r="E416" s="518"/>
      <c r="F416" s="518"/>
      <c r="G416" s="518"/>
      <c r="H416" s="518"/>
      <c r="I416" s="595"/>
    </row>
    <row r="417" spans="1:9" ht="15.75">
      <c r="A417" s="593"/>
      <c r="B417" s="593"/>
      <c r="C417" s="593"/>
      <c r="D417" s="593"/>
      <c r="E417" s="518"/>
      <c r="F417" s="518"/>
      <c r="G417" s="518"/>
      <c r="H417" s="518"/>
      <c r="I417" s="595"/>
    </row>
    <row r="418" spans="1:9" ht="15.75">
      <c r="A418" s="593"/>
      <c r="B418" s="593"/>
      <c r="C418" s="593"/>
      <c r="D418" s="593"/>
      <c r="E418" s="518"/>
      <c r="F418" s="518"/>
      <c r="G418" s="518"/>
      <c r="H418" s="518"/>
      <c r="I418" s="595"/>
    </row>
    <row r="419" spans="1:9" ht="15.75">
      <c r="A419" s="593"/>
      <c r="B419" s="593"/>
      <c r="C419" s="593"/>
      <c r="D419" s="593"/>
      <c r="E419" s="518"/>
      <c r="F419" s="518"/>
      <c r="G419" s="518"/>
      <c r="H419" s="518"/>
      <c r="I419" s="595"/>
    </row>
    <row r="420" spans="1:9" ht="15.75">
      <c r="A420" s="593"/>
      <c r="B420" s="593"/>
      <c r="C420" s="593"/>
      <c r="D420" s="593"/>
      <c r="E420" s="518"/>
      <c r="F420" s="518"/>
      <c r="G420" s="518"/>
      <c r="H420" s="518"/>
      <c r="I420" s="595"/>
    </row>
    <row r="421" spans="1:9" ht="15.75">
      <c r="A421" s="593"/>
      <c r="B421" s="593"/>
      <c r="C421" s="593"/>
      <c r="D421" s="593"/>
      <c r="E421" s="518"/>
      <c r="F421" s="518"/>
      <c r="G421" s="518"/>
      <c r="H421" s="518"/>
      <c r="I421" s="595"/>
    </row>
    <row r="422" spans="1:9" ht="15.75">
      <c r="A422" s="593"/>
      <c r="B422" s="593"/>
      <c r="C422" s="593"/>
      <c r="D422" s="593"/>
      <c r="E422" s="518"/>
      <c r="F422" s="518"/>
      <c r="G422" s="518"/>
      <c r="H422" s="518"/>
      <c r="I422" s="595"/>
    </row>
    <row r="423" spans="1:9" ht="15.75">
      <c r="A423" s="593"/>
      <c r="B423" s="593"/>
      <c r="C423" s="593"/>
      <c r="D423" s="593"/>
      <c r="E423" s="518"/>
      <c r="F423" s="518"/>
      <c r="G423" s="518"/>
      <c r="H423" s="518"/>
      <c r="I423" s="595"/>
    </row>
    <row r="424" spans="1:9" ht="15.75">
      <c r="A424" s="593"/>
      <c r="B424" s="593"/>
      <c r="C424" s="593"/>
      <c r="D424" s="593"/>
      <c r="E424" s="518"/>
      <c r="F424" s="518"/>
      <c r="G424" s="518"/>
      <c r="H424" s="518"/>
      <c r="I424" s="595"/>
    </row>
    <row r="425" spans="1:9" ht="15.75">
      <c r="A425" s="593"/>
      <c r="B425" s="593"/>
      <c r="C425" s="593"/>
      <c r="D425" s="593"/>
      <c r="E425" s="518"/>
      <c r="F425" s="518"/>
      <c r="G425" s="518"/>
      <c r="H425" s="518"/>
      <c r="I425" s="595"/>
    </row>
    <row r="426" spans="1:9" ht="15.75">
      <c r="A426" s="593"/>
      <c r="B426" s="593"/>
      <c r="C426" s="593"/>
      <c r="D426" s="593"/>
      <c r="E426" s="518"/>
      <c r="F426" s="518"/>
      <c r="G426" s="518"/>
      <c r="H426" s="518"/>
      <c r="I426" s="595"/>
    </row>
    <row r="427" spans="1:9" ht="15.75">
      <c r="A427" s="593"/>
      <c r="B427" s="593"/>
      <c r="C427" s="593"/>
      <c r="D427" s="593"/>
      <c r="E427" s="518"/>
      <c r="F427" s="518"/>
      <c r="G427" s="518"/>
      <c r="H427" s="518"/>
      <c r="I427" s="595"/>
    </row>
    <row r="428" spans="1:9" ht="15.75">
      <c r="A428" s="593"/>
      <c r="B428" s="593"/>
      <c r="C428" s="593"/>
      <c r="D428" s="593"/>
      <c r="E428" s="518"/>
      <c r="F428" s="518"/>
      <c r="G428" s="518"/>
      <c r="H428" s="518"/>
      <c r="I428" s="595"/>
    </row>
    <row r="429" spans="1:9" ht="15.75">
      <c r="A429" s="593"/>
      <c r="B429" s="593"/>
      <c r="C429" s="593"/>
      <c r="D429" s="593"/>
      <c r="E429" s="518"/>
      <c r="F429" s="518"/>
      <c r="G429" s="518"/>
      <c r="H429" s="518"/>
      <c r="I429" s="595"/>
    </row>
    <row r="430" spans="1:9" ht="15.75">
      <c r="A430" s="593"/>
      <c r="B430" s="593"/>
      <c r="C430" s="593"/>
      <c r="D430" s="593"/>
      <c r="E430" s="518"/>
      <c r="F430" s="518"/>
      <c r="G430" s="518"/>
      <c r="H430" s="518"/>
      <c r="I430" s="595"/>
    </row>
    <row r="431" spans="1:9" ht="15.75">
      <c r="A431" s="593"/>
      <c r="B431" s="593"/>
      <c r="C431" s="593"/>
      <c r="D431" s="593"/>
      <c r="E431" s="518"/>
      <c r="F431" s="518"/>
      <c r="G431" s="518"/>
      <c r="H431" s="518"/>
      <c r="I431" s="595"/>
    </row>
    <row r="432" spans="1:9" ht="15.75">
      <c r="A432" s="593"/>
      <c r="B432" s="593"/>
      <c r="C432" s="593"/>
      <c r="D432" s="593"/>
      <c r="E432" s="518"/>
      <c r="F432" s="518"/>
      <c r="G432" s="518"/>
      <c r="H432" s="518"/>
      <c r="I432" s="595"/>
    </row>
    <row r="433" spans="1:9" ht="15.75">
      <c r="A433" s="593"/>
      <c r="B433" s="593"/>
      <c r="C433" s="593"/>
      <c r="D433" s="593"/>
      <c r="E433" s="518"/>
      <c r="F433" s="518"/>
      <c r="G433" s="518"/>
      <c r="H433" s="518"/>
      <c r="I433" s="595"/>
    </row>
    <row r="434" spans="1:9" ht="15.75">
      <c r="A434" s="593"/>
      <c r="B434" s="593"/>
      <c r="C434" s="593"/>
      <c r="D434" s="593"/>
      <c r="E434" s="518"/>
      <c r="F434" s="518"/>
      <c r="G434" s="518"/>
      <c r="H434" s="518"/>
      <c r="I434" s="595"/>
    </row>
    <row r="435" spans="1:9" ht="15.75">
      <c r="A435" s="593"/>
      <c r="B435" s="593"/>
      <c r="C435" s="593"/>
      <c r="D435" s="593"/>
      <c r="E435" s="518"/>
      <c r="F435" s="518"/>
      <c r="G435" s="518"/>
      <c r="H435" s="518"/>
      <c r="I435" s="595"/>
    </row>
    <row r="436" spans="1:9" ht="15.75">
      <c r="A436" s="593"/>
      <c r="B436" s="593"/>
      <c r="C436" s="593"/>
      <c r="D436" s="593"/>
      <c r="E436" s="518"/>
      <c r="F436" s="518"/>
      <c r="G436" s="518"/>
      <c r="H436" s="518"/>
      <c r="I436" s="595"/>
    </row>
    <row r="437" spans="1:9" ht="15.75">
      <c r="A437" s="593"/>
      <c r="B437" s="593"/>
      <c r="C437" s="593"/>
      <c r="D437" s="593"/>
      <c r="E437" s="518"/>
      <c r="F437" s="518"/>
      <c r="G437" s="518"/>
      <c r="H437" s="518"/>
      <c r="I437" s="595"/>
    </row>
    <row r="438" spans="1:9" ht="15.75">
      <c r="A438" s="593"/>
      <c r="B438" s="593"/>
      <c r="C438" s="593"/>
      <c r="D438" s="593"/>
      <c r="E438" s="518"/>
      <c r="F438" s="518"/>
      <c r="G438" s="518"/>
      <c r="H438" s="518"/>
      <c r="I438" s="595"/>
    </row>
    <row r="439" spans="1:9" ht="15.75">
      <c r="A439" s="593"/>
      <c r="B439" s="593"/>
      <c r="C439" s="593"/>
      <c r="D439" s="593"/>
      <c r="E439" s="518"/>
      <c r="F439" s="518"/>
      <c r="G439" s="518"/>
      <c r="H439" s="518"/>
      <c r="I439" s="595"/>
    </row>
    <row r="440" spans="1:9" ht="15.75">
      <c r="A440" s="593"/>
      <c r="B440" s="593"/>
      <c r="C440" s="593"/>
      <c r="D440" s="593"/>
      <c r="E440" s="518"/>
      <c r="F440" s="518"/>
      <c r="G440" s="518"/>
      <c r="H440" s="518"/>
      <c r="I440" s="595"/>
    </row>
    <row r="441" spans="1:9" ht="15.75">
      <c r="A441" s="593"/>
      <c r="B441" s="593"/>
      <c r="C441" s="593"/>
      <c r="D441" s="593"/>
      <c r="E441" s="518"/>
      <c r="F441" s="518"/>
      <c r="G441" s="518"/>
      <c r="H441" s="518"/>
      <c r="I441" s="595"/>
    </row>
    <row r="442" spans="1:9" ht="15.75">
      <c r="A442" s="593"/>
      <c r="B442" s="593"/>
      <c r="C442" s="593"/>
      <c r="D442" s="593"/>
      <c r="E442" s="518"/>
      <c r="F442" s="518"/>
      <c r="G442" s="518"/>
      <c r="H442" s="518"/>
      <c r="I442" s="595"/>
    </row>
    <row r="443" spans="1:9" ht="15.75">
      <c r="A443" s="593"/>
      <c r="B443" s="593"/>
      <c r="C443" s="593"/>
      <c r="D443" s="593"/>
      <c r="E443" s="518"/>
      <c r="F443" s="518"/>
      <c r="G443" s="518"/>
      <c r="H443" s="518"/>
      <c r="I443" s="595"/>
    </row>
    <row r="444" spans="1:9" ht="15.75">
      <c r="A444" s="593"/>
      <c r="B444" s="593"/>
      <c r="C444" s="593"/>
      <c r="D444" s="593"/>
      <c r="E444" s="518"/>
      <c r="F444" s="518"/>
      <c r="G444" s="518"/>
      <c r="H444" s="518"/>
      <c r="I444" s="595"/>
    </row>
    <row r="445" spans="1:9" ht="15.75">
      <c r="A445" s="593"/>
      <c r="B445" s="593"/>
      <c r="C445" s="593"/>
      <c r="D445" s="593"/>
      <c r="E445" s="518"/>
      <c r="F445" s="518"/>
      <c r="G445" s="518"/>
      <c r="H445" s="518"/>
      <c r="I445" s="595"/>
    </row>
    <row r="446" spans="1:9" ht="15.75">
      <c r="A446" s="593"/>
      <c r="B446" s="593"/>
      <c r="C446" s="593"/>
      <c r="D446" s="593"/>
      <c r="E446" s="518"/>
      <c r="F446" s="518"/>
      <c r="G446" s="518"/>
      <c r="H446" s="518"/>
      <c r="I446" s="595"/>
    </row>
    <row r="447" spans="1:9" ht="15.75">
      <c r="A447" s="593"/>
      <c r="B447" s="593"/>
      <c r="C447" s="593"/>
      <c r="D447" s="593"/>
      <c r="E447" s="518"/>
      <c r="F447" s="518"/>
      <c r="G447" s="518"/>
      <c r="H447" s="518"/>
      <c r="I447" s="595"/>
    </row>
    <row r="448" spans="1:9" ht="15.75">
      <c r="A448" s="593"/>
      <c r="B448" s="593"/>
      <c r="C448" s="593"/>
      <c r="D448" s="593"/>
      <c r="E448" s="518"/>
      <c r="F448" s="518"/>
      <c r="G448" s="518"/>
      <c r="H448" s="518"/>
      <c r="I448" s="595"/>
    </row>
    <row r="449" spans="1:9" ht="15.75">
      <c r="A449" s="593"/>
      <c r="B449" s="593"/>
      <c r="C449" s="593"/>
      <c r="D449" s="593"/>
      <c r="E449" s="518"/>
      <c r="F449" s="518"/>
      <c r="G449" s="518"/>
      <c r="H449" s="518"/>
      <c r="I449" s="595"/>
    </row>
    <row r="450" spans="1:9" ht="15.75">
      <c r="A450" s="593"/>
      <c r="B450" s="593"/>
      <c r="C450" s="593"/>
      <c r="D450" s="593"/>
      <c r="E450" s="518"/>
      <c r="F450" s="518"/>
      <c r="G450" s="518"/>
      <c r="H450" s="518"/>
      <c r="I450" s="595"/>
    </row>
    <row r="451" spans="1:9" ht="15.75">
      <c r="A451" s="593"/>
      <c r="B451" s="593"/>
      <c r="C451" s="593"/>
      <c r="D451" s="593"/>
      <c r="E451" s="518"/>
      <c r="F451" s="518"/>
      <c r="G451" s="518"/>
      <c r="H451" s="518"/>
      <c r="I451" s="595"/>
    </row>
    <row r="452" spans="1:9" ht="15.75">
      <c r="A452" s="593"/>
      <c r="B452" s="593"/>
      <c r="C452" s="593"/>
      <c r="D452" s="593"/>
      <c r="E452" s="518"/>
      <c r="F452" s="518"/>
      <c r="G452" s="518"/>
      <c r="H452" s="518"/>
      <c r="I452" s="595"/>
    </row>
    <row r="453" spans="1:9" ht="15.75">
      <c r="A453" s="593"/>
      <c r="B453" s="593"/>
      <c r="C453" s="593"/>
      <c r="D453" s="593"/>
      <c r="E453" s="518"/>
      <c r="F453" s="518"/>
      <c r="G453" s="518"/>
      <c r="H453" s="518"/>
      <c r="I453" s="595"/>
    </row>
    <row r="454" spans="1:9" ht="15.75">
      <c r="A454" s="593"/>
      <c r="B454" s="593"/>
      <c r="C454" s="593"/>
      <c r="D454" s="593"/>
      <c r="E454" s="518"/>
      <c r="F454" s="518"/>
      <c r="G454" s="518"/>
      <c r="H454" s="518"/>
      <c r="I454" s="595"/>
    </row>
    <row r="455" spans="1:9" ht="15.75">
      <c r="A455" s="593"/>
      <c r="B455" s="593"/>
      <c r="C455" s="593"/>
      <c r="D455" s="593"/>
      <c r="E455" s="518"/>
      <c r="F455" s="518"/>
      <c r="G455" s="518"/>
      <c r="H455" s="518"/>
      <c r="I455" s="595"/>
    </row>
    <row r="456" spans="1:9" ht="15.75">
      <c r="A456" s="593"/>
      <c r="B456" s="593"/>
      <c r="C456" s="593"/>
      <c r="D456" s="593"/>
      <c r="E456" s="518"/>
      <c r="F456" s="518"/>
      <c r="G456" s="518"/>
      <c r="H456" s="518"/>
      <c r="I456" s="595"/>
    </row>
    <row r="457" spans="1:9" ht="15.75">
      <c r="A457" s="593"/>
      <c r="B457" s="593"/>
      <c r="C457" s="593"/>
      <c r="D457" s="593"/>
      <c r="E457" s="518"/>
      <c r="F457" s="518"/>
      <c r="G457" s="518"/>
      <c r="H457" s="518"/>
      <c r="I457" s="595"/>
    </row>
    <row r="458" spans="1:9" ht="15.75">
      <c r="A458" s="593"/>
      <c r="B458" s="593"/>
      <c r="C458" s="593"/>
      <c r="D458" s="593"/>
      <c r="E458" s="518"/>
      <c r="F458" s="518"/>
      <c r="G458" s="518"/>
      <c r="H458" s="518"/>
      <c r="I458" s="595"/>
    </row>
    <row r="459" spans="1:9" ht="15.75">
      <c r="A459" s="593"/>
      <c r="B459" s="593"/>
      <c r="C459" s="593"/>
      <c r="D459" s="593"/>
      <c r="E459" s="518"/>
      <c r="F459" s="518"/>
      <c r="G459" s="518"/>
      <c r="H459" s="518"/>
      <c r="I459" s="595"/>
    </row>
    <row r="460" spans="1:9" ht="15.75">
      <c r="A460" s="593"/>
      <c r="B460" s="593"/>
      <c r="C460" s="593"/>
      <c r="D460" s="593"/>
      <c r="E460" s="518"/>
      <c r="F460" s="518"/>
      <c r="G460" s="518"/>
      <c r="H460" s="518"/>
      <c r="I460" s="595"/>
    </row>
    <row r="461" spans="1:9" ht="15.75">
      <c r="A461" s="593"/>
      <c r="B461" s="593"/>
      <c r="C461" s="593"/>
      <c r="D461" s="593"/>
      <c r="E461" s="518"/>
      <c r="F461" s="518"/>
      <c r="G461" s="518"/>
      <c r="H461" s="518"/>
      <c r="I461" s="595"/>
    </row>
    <row r="462" spans="1:9" ht="15.75">
      <c r="A462" s="593"/>
      <c r="B462" s="593"/>
      <c r="C462" s="593"/>
      <c r="D462" s="593"/>
      <c r="E462" s="518"/>
      <c r="F462" s="518"/>
      <c r="G462" s="518"/>
      <c r="H462" s="518"/>
      <c r="I462" s="595"/>
    </row>
    <row r="463" spans="1:9" ht="15.75">
      <c r="A463" s="593"/>
      <c r="B463" s="593"/>
      <c r="C463" s="593"/>
      <c r="D463" s="593"/>
      <c r="E463" s="518"/>
      <c r="F463" s="518"/>
      <c r="G463" s="518"/>
      <c r="H463" s="518"/>
      <c r="I463" s="595"/>
    </row>
    <row r="464" spans="1:9" ht="15.75">
      <c r="A464" s="593"/>
      <c r="B464" s="593"/>
      <c r="C464" s="593"/>
      <c r="D464" s="593"/>
      <c r="E464" s="518"/>
      <c r="F464" s="518"/>
      <c r="G464" s="518"/>
      <c r="H464" s="518"/>
      <c r="I464" s="595"/>
    </row>
    <row r="465" spans="1:9" ht="15.75">
      <c r="A465" s="593"/>
      <c r="B465" s="593"/>
      <c r="C465" s="593"/>
      <c r="D465" s="593"/>
      <c r="E465" s="518"/>
      <c r="F465" s="518"/>
      <c r="G465" s="518"/>
      <c r="H465" s="518"/>
      <c r="I465" s="595"/>
    </row>
    <row r="466" spans="1:9" ht="15.75">
      <c r="A466" s="593"/>
      <c r="B466" s="593"/>
      <c r="C466" s="593"/>
      <c r="D466" s="593"/>
      <c r="E466" s="518"/>
      <c r="F466" s="518"/>
      <c r="G466" s="518"/>
      <c r="H466" s="518"/>
      <c r="I466" s="595"/>
    </row>
    <row r="467" spans="1:9" ht="15.75">
      <c r="A467" s="593"/>
      <c r="B467" s="593"/>
      <c r="C467" s="593"/>
      <c r="D467" s="593"/>
      <c r="E467" s="518"/>
      <c r="F467" s="518"/>
      <c r="G467" s="518"/>
      <c r="H467" s="518"/>
      <c r="I467" s="595"/>
    </row>
    <row r="468" spans="1:9" ht="15.75">
      <c r="A468" s="593"/>
      <c r="B468" s="593"/>
      <c r="C468" s="593"/>
      <c r="D468" s="593"/>
      <c r="E468" s="518"/>
      <c r="F468" s="518"/>
      <c r="G468" s="518"/>
      <c r="H468" s="518"/>
      <c r="I468" s="595"/>
    </row>
    <row r="469" spans="1:9" ht="15.75">
      <c r="A469" s="593"/>
      <c r="B469" s="593"/>
      <c r="C469" s="593"/>
      <c r="D469" s="593"/>
      <c r="E469" s="518"/>
      <c r="F469" s="518"/>
      <c r="G469" s="518"/>
      <c r="H469" s="518"/>
      <c r="I469" s="595"/>
    </row>
    <row r="470" spans="1:9" ht="15.75">
      <c r="A470" s="593"/>
      <c r="B470" s="593"/>
      <c r="C470" s="593"/>
      <c r="D470" s="593"/>
      <c r="E470" s="518"/>
      <c r="F470" s="518"/>
      <c r="G470" s="518"/>
      <c r="H470" s="518"/>
      <c r="I470" s="595"/>
    </row>
    <row r="471" spans="1:9" ht="15.75">
      <c r="A471" s="593"/>
      <c r="B471" s="593"/>
      <c r="C471" s="593"/>
      <c r="D471" s="593"/>
      <c r="E471" s="518"/>
      <c r="F471" s="518"/>
      <c r="G471" s="518"/>
      <c r="H471" s="518"/>
      <c r="I471" s="595"/>
    </row>
    <row r="472" spans="1:9" ht="15.75">
      <c r="A472" s="593"/>
      <c r="B472" s="593"/>
      <c r="C472" s="593"/>
      <c r="D472" s="593"/>
      <c r="E472" s="518"/>
      <c r="F472" s="518"/>
      <c r="G472" s="518"/>
      <c r="H472" s="518"/>
      <c r="I472" s="595"/>
    </row>
    <row r="473" spans="1:9" ht="15.75">
      <c r="A473" s="593"/>
      <c r="B473" s="593"/>
      <c r="C473" s="593"/>
      <c r="D473" s="593"/>
      <c r="E473" s="518"/>
      <c r="F473" s="518"/>
      <c r="G473" s="518"/>
      <c r="H473" s="518"/>
      <c r="I473" s="595"/>
    </row>
    <row r="474" spans="1:9" ht="15.75">
      <c r="A474" s="593"/>
      <c r="B474" s="593"/>
      <c r="C474" s="593"/>
      <c r="D474" s="593"/>
      <c r="E474" s="518"/>
      <c r="F474" s="518"/>
      <c r="G474" s="518"/>
      <c r="H474" s="518"/>
      <c r="I474" s="595"/>
    </row>
    <row r="475" spans="1:9" ht="15.75">
      <c r="A475" s="593"/>
      <c r="B475" s="593"/>
      <c r="C475" s="593"/>
      <c r="D475" s="593"/>
      <c r="E475" s="518"/>
      <c r="F475" s="518"/>
      <c r="G475" s="518"/>
      <c r="H475" s="518"/>
      <c r="I475" s="595"/>
    </row>
    <row r="476" spans="1:9" ht="15.75">
      <c r="A476" s="593"/>
      <c r="B476" s="593"/>
      <c r="C476" s="593"/>
      <c r="D476" s="593"/>
      <c r="E476" s="518"/>
      <c r="F476" s="518"/>
      <c r="G476" s="518"/>
      <c r="H476" s="518"/>
      <c r="I476" s="595"/>
    </row>
    <row r="477" spans="1:9" ht="15.75">
      <c r="A477" s="593"/>
      <c r="B477" s="593"/>
      <c r="C477" s="593"/>
      <c r="D477" s="593"/>
      <c r="E477" s="518"/>
      <c r="F477" s="518"/>
      <c r="G477" s="518"/>
      <c r="H477" s="518"/>
      <c r="I477" s="595"/>
    </row>
    <row r="478" spans="1:9" ht="15.75">
      <c r="A478" s="593"/>
      <c r="B478" s="593"/>
      <c r="C478" s="593"/>
      <c r="D478" s="593"/>
      <c r="E478" s="518"/>
      <c r="F478" s="518"/>
      <c r="G478" s="518"/>
      <c r="H478" s="518"/>
      <c r="I478" s="595"/>
    </row>
    <row r="479" spans="1:9" ht="15.75">
      <c r="A479" s="593"/>
      <c r="B479" s="593"/>
      <c r="C479" s="593"/>
      <c r="D479" s="593"/>
      <c r="E479" s="518"/>
      <c r="F479" s="518"/>
      <c r="G479" s="518"/>
      <c r="H479" s="518"/>
      <c r="I479" s="595"/>
    </row>
    <row r="480" spans="1:9" ht="15.75">
      <c r="A480" s="593"/>
      <c r="B480" s="593"/>
      <c r="C480" s="593"/>
      <c r="D480" s="593"/>
      <c r="E480" s="518"/>
      <c r="F480" s="518"/>
      <c r="G480" s="518"/>
      <c r="H480" s="518"/>
      <c r="I480" s="595"/>
    </row>
    <row r="481" spans="1:9" ht="15.75">
      <c r="A481" s="593"/>
      <c r="B481" s="593"/>
      <c r="C481" s="593"/>
      <c r="D481" s="593"/>
      <c r="E481" s="518"/>
      <c r="F481" s="518"/>
      <c r="G481" s="518"/>
      <c r="H481" s="518"/>
      <c r="I481" s="595"/>
    </row>
    <row r="482" spans="1:9" ht="15.75">
      <c r="A482" s="593"/>
      <c r="B482" s="593"/>
      <c r="C482" s="593"/>
      <c r="D482" s="593"/>
      <c r="E482" s="518"/>
      <c r="F482" s="518"/>
      <c r="G482" s="518"/>
      <c r="H482" s="518"/>
      <c r="I482" s="595"/>
    </row>
    <row r="483" spans="1:9" ht="15.75">
      <c r="A483" s="593"/>
      <c r="B483" s="593"/>
      <c r="C483" s="593"/>
      <c r="D483" s="593"/>
      <c r="E483" s="518"/>
      <c r="F483" s="518"/>
      <c r="G483" s="518"/>
      <c r="H483" s="518"/>
      <c r="I483" s="595"/>
    </row>
    <row r="484" spans="1:9" ht="15.75">
      <c r="A484" s="593"/>
      <c r="B484" s="593"/>
      <c r="C484" s="593"/>
      <c r="D484" s="593"/>
      <c r="E484" s="518"/>
      <c r="F484" s="518"/>
      <c r="G484" s="518"/>
      <c r="H484" s="518"/>
      <c r="I484" s="595"/>
    </row>
    <row r="485" spans="1:9" ht="15.75">
      <c r="A485" s="593"/>
      <c r="B485" s="593"/>
      <c r="C485" s="593"/>
      <c r="D485" s="593"/>
      <c r="E485" s="518"/>
      <c r="F485" s="518"/>
      <c r="G485" s="518"/>
      <c r="H485" s="518"/>
      <c r="I485" s="595"/>
    </row>
    <row r="486" spans="1:9" ht="15.75">
      <c r="A486" s="593"/>
      <c r="B486" s="593"/>
      <c r="C486" s="593"/>
      <c r="D486" s="593"/>
      <c r="E486" s="518"/>
      <c r="F486" s="518"/>
      <c r="G486" s="518"/>
      <c r="H486" s="518"/>
      <c r="I486" s="595"/>
    </row>
    <row r="487" spans="1:9" ht="15.75">
      <c r="A487" s="593"/>
      <c r="B487" s="593"/>
      <c r="C487" s="593"/>
      <c r="D487" s="593"/>
      <c r="E487" s="518"/>
      <c r="F487" s="518"/>
      <c r="G487" s="518"/>
      <c r="H487" s="518"/>
      <c r="I487" s="595"/>
    </row>
    <row r="488" spans="1:9" ht="15.75">
      <c r="A488" s="593"/>
      <c r="B488" s="593"/>
      <c r="C488" s="593"/>
      <c r="D488" s="593"/>
      <c r="E488" s="518"/>
      <c r="F488" s="518"/>
      <c r="G488" s="518"/>
      <c r="H488" s="518"/>
      <c r="I488" s="595"/>
    </row>
    <row r="489" spans="1:9" ht="15.75">
      <c r="A489" s="593"/>
      <c r="B489" s="593"/>
      <c r="C489" s="593"/>
      <c r="D489" s="593"/>
      <c r="E489" s="518"/>
      <c r="F489" s="518"/>
      <c r="G489" s="518"/>
      <c r="H489" s="518"/>
      <c r="I489" s="595"/>
    </row>
    <row r="490" spans="1:9" ht="15.75">
      <c r="A490" s="593"/>
      <c r="B490" s="593"/>
      <c r="C490" s="593"/>
      <c r="D490" s="593"/>
      <c r="E490" s="518"/>
      <c r="F490" s="518"/>
      <c r="G490" s="518"/>
      <c r="H490" s="518"/>
      <c r="I490" s="595"/>
    </row>
    <row r="491" spans="1:9" ht="15.75">
      <c r="A491" s="593"/>
      <c r="B491" s="593"/>
      <c r="C491" s="593"/>
      <c r="D491" s="593"/>
      <c r="E491" s="518"/>
      <c r="F491" s="518"/>
      <c r="G491" s="518"/>
      <c r="H491" s="518"/>
      <c r="I491" s="595"/>
    </row>
    <row r="492" spans="1:9" ht="15.75">
      <c r="A492" s="593"/>
      <c r="B492" s="593"/>
      <c r="C492" s="593"/>
      <c r="D492" s="593"/>
      <c r="E492" s="518"/>
      <c r="F492" s="518"/>
      <c r="G492" s="518"/>
      <c r="H492" s="518"/>
      <c r="I492" s="595"/>
    </row>
    <row r="493" spans="1:9" ht="15.75">
      <c r="A493" s="593"/>
      <c r="B493" s="593"/>
      <c r="C493" s="593"/>
      <c r="D493" s="593"/>
      <c r="E493" s="518"/>
      <c r="F493" s="518"/>
      <c r="G493" s="518"/>
      <c r="H493" s="518"/>
      <c r="I493" s="595"/>
    </row>
    <row r="494" spans="1:9" ht="15.75">
      <c r="A494" s="593"/>
      <c r="B494" s="593"/>
      <c r="C494" s="593"/>
      <c r="D494" s="593"/>
      <c r="E494" s="518"/>
      <c r="F494" s="518"/>
      <c r="G494" s="518"/>
      <c r="H494" s="518"/>
      <c r="I494" s="595"/>
    </row>
    <row r="495" spans="1:9" ht="15.75">
      <c r="A495" s="593"/>
      <c r="B495" s="593"/>
      <c r="C495" s="593"/>
      <c r="D495" s="593"/>
      <c r="E495" s="518"/>
      <c r="F495" s="518"/>
      <c r="G495" s="518"/>
      <c r="H495" s="518"/>
      <c r="I495" s="595"/>
    </row>
    <row r="496" spans="1:9" ht="15.75">
      <c r="A496" s="593"/>
      <c r="B496" s="593"/>
      <c r="C496" s="593"/>
      <c r="D496" s="593"/>
      <c r="E496" s="518"/>
      <c r="F496" s="518"/>
      <c r="G496" s="518"/>
      <c r="H496" s="518"/>
      <c r="I496" s="595"/>
    </row>
    <row r="497" spans="1:9" ht="15.75">
      <c r="A497" s="593"/>
      <c r="B497" s="593"/>
      <c r="C497" s="593"/>
      <c r="D497" s="593"/>
      <c r="E497" s="518"/>
      <c r="F497" s="518"/>
      <c r="G497" s="518"/>
      <c r="H497" s="518"/>
      <c r="I497" s="595"/>
    </row>
    <row r="498" spans="1:9" ht="15.75">
      <c r="A498" s="593"/>
      <c r="B498" s="593"/>
      <c r="C498" s="593"/>
      <c r="D498" s="593"/>
      <c r="E498" s="518"/>
      <c r="F498" s="518"/>
      <c r="G498" s="518"/>
      <c r="H498" s="518"/>
      <c r="I498" s="595"/>
    </row>
    <row r="499" spans="1:9" ht="15.75">
      <c r="A499" s="593"/>
      <c r="B499" s="593"/>
      <c r="C499" s="593"/>
      <c r="D499" s="593"/>
      <c r="E499" s="518"/>
      <c r="F499" s="518"/>
      <c r="G499" s="518"/>
      <c r="H499" s="518"/>
      <c r="I499" s="595"/>
    </row>
    <row r="500" spans="1:9" ht="15.75">
      <c r="A500" s="593"/>
      <c r="B500" s="593"/>
      <c r="C500" s="593"/>
      <c r="D500" s="593"/>
      <c r="E500" s="518"/>
      <c r="F500" s="518"/>
      <c r="G500" s="518"/>
      <c r="H500" s="518"/>
      <c r="I500" s="595"/>
    </row>
    <row r="501" spans="1:9" ht="15.75">
      <c r="A501" s="593"/>
      <c r="B501" s="593"/>
      <c r="C501" s="593"/>
      <c r="D501" s="593"/>
      <c r="E501" s="518"/>
      <c r="F501" s="518"/>
      <c r="G501" s="518"/>
      <c r="H501" s="518"/>
      <c r="I501" s="595"/>
    </row>
    <row r="502" spans="1:9" ht="15.75">
      <c r="A502" s="593"/>
      <c r="B502" s="593"/>
      <c r="C502" s="593"/>
      <c r="D502" s="593"/>
      <c r="E502" s="518"/>
      <c r="F502" s="518"/>
      <c r="G502" s="518"/>
      <c r="H502" s="518"/>
      <c r="I502" s="595"/>
    </row>
    <row r="503" spans="1:9" ht="15.75">
      <c r="A503" s="593"/>
      <c r="B503" s="593"/>
      <c r="C503" s="593"/>
      <c r="D503" s="593"/>
      <c r="E503" s="518"/>
      <c r="F503" s="518"/>
      <c r="G503" s="518"/>
      <c r="H503" s="518"/>
      <c r="I503" s="595"/>
    </row>
    <row r="504" spans="1:9" ht="15.75">
      <c r="A504" s="593"/>
      <c r="B504" s="593"/>
      <c r="C504" s="593"/>
      <c r="D504" s="593"/>
      <c r="E504" s="518"/>
      <c r="F504" s="518"/>
      <c r="G504" s="518"/>
      <c r="H504" s="518"/>
      <c r="I504" s="595"/>
    </row>
    <row r="505" spans="1:9" ht="15.75">
      <c r="A505" s="593"/>
      <c r="B505" s="593"/>
      <c r="C505" s="593"/>
      <c r="D505" s="593"/>
      <c r="E505" s="518"/>
      <c r="F505" s="518"/>
      <c r="G505" s="518"/>
      <c r="H505" s="518"/>
      <c r="I505" s="595"/>
    </row>
    <row r="506" spans="1:9" ht="15.75">
      <c r="A506" s="593"/>
      <c r="B506" s="593"/>
      <c r="C506" s="593"/>
      <c r="D506" s="593"/>
      <c r="E506" s="518"/>
      <c r="F506" s="518"/>
      <c r="G506" s="518"/>
      <c r="H506" s="518"/>
      <c r="I506" s="595"/>
    </row>
    <row r="507" spans="1:9" ht="15.75">
      <c r="A507" s="593"/>
      <c r="B507" s="593"/>
      <c r="C507" s="593"/>
      <c r="D507" s="593"/>
      <c r="E507" s="518"/>
      <c r="F507" s="518"/>
      <c r="G507" s="518"/>
      <c r="H507" s="518"/>
      <c r="I507" s="595"/>
    </row>
    <row r="508" spans="1:9" ht="15.75">
      <c r="A508" s="593"/>
      <c r="B508" s="593"/>
      <c r="C508" s="593"/>
      <c r="D508" s="593"/>
      <c r="E508" s="518"/>
      <c r="F508" s="518"/>
      <c r="G508" s="518"/>
      <c r="H508" s="518"/>
      <c r="I508" s="595"/>
    </row>
    <row r="509" spans="1:9" ht="15.75">
      <c r="A509" s="593"/>
      <c r="B509" s="593"/>
      <c r="C509" s="593"/>
      <c r="D509" s="593"/>
      <c r="E509" s="518"/>
      <c r="F509" s="518"/>
      <c r="G509" s="518"/>
      <c r="H509" s="518"/>
      <c r="I509" s="595"/>
    </row>
    <row r="510" spans="1:9" ht="15.75">
      <c r="A510" s="593"/>
      <c r="B510" s="593"/>
      <c r="C510" s="593"/>
      <c r="D510" s="593"/>
      <c r="E510" s="518"/>
      <c r="F510" s="518"/>
      <c r="G510" s="518"/>
      <c r="H510" s="518"/>
      <c r="I510" s="595"/>
    </row>
    <row r="511" spans="1:9" ht="15.75">
      <c r="A511" s="593"/>
      <c r="B511" s="593"/>
      <c r="C511" s="593"/>
      <c r="D511" s="593"/>
      <c r="E511" s="518"/>
      <c r="F511" s="518"/>
      <c r="G511" s="518"/>
      <c r="H511" s="518"/>
      <c r="I511" s="595"/>
    </row>
    <row r="512" spans="1:9" ht="15.75">
      <c r="A512" s="593"/>
      <c r="B512" s="593"/>
      <c r="C512" s="593"/>
      <c r="D512" s="593"/>
      <c r="E512" s="518"/>
      <c r="F512" s="518"/>
      <c r="G512" s="518"/>
      <c r="H512" s="518"/>
      <c r="I512" s="595"/>
    </row>
    <row r="513" spans="1:9" ht="15.75">
      <c r="A513" s="593"/>
      <c r="B513" s="593"/>
      <c r="C513" s="593"/>
      <c r="D513" s="593"/>
      <c r="E513" s="518"/>
      <c r="F513" s="518"/>
      <c r="G513" s="518"/>
      <c r="H513" s="518"/>
      <c r="I513" s="595"/>
    </row>
    <row r="514" spans="1:9" ht="15.75">
      <c r="A514" s="593"/>
      <c r="B514" s="593"/>
      <c r="C514" s="593"/>
      <c r="D514" s="593"/>
      <c r="E514" s="518"/>
      <c r="F514" s="518"/>
      <c r="G514" s="518"/>
      <c r="H514" s="518"/>
      <c r="I514" s="595"/>
    </row>
    <row r="515" spans="1:9" ht="15.75">
      <c r="A515" s="593"/>
      <c r="B515" s="593"/>
      <c r="C515" s="593"/>
      <c r="D515" s="593"/>
      <c r="E515" s="518"/>
      <c r="F515" s="518"/>
      <c r="G515" s="518"/>
      <c r="H515" s="518"/>
      <c r="I515" s="595"/>
    </row>
    <row r="516" spans="1:9" ht="15.75">
      <c r="A516" s="593"/>
      <c r="B516" s="593"/>
      <c r="C516" s="593"/>
      <c r="D516" s="593"/>
      <c r="E516" s="518"/>
      <c r="F516" s="518"/>
      <c r="G516" s="518"/>
      <c r="H516" s="518"/>
      <c r="I516" s="595"/>
    </row>
    <row r="517" spans="1:9" ht="15.75">
      <c r="A517" s="593"/>
      <c r="B517" s="593"/>
      <c r="C517" s="593"/>
      <c r="D517" s="593"/>
      <c r="E517" s="518"/>
      <c r="F517" s="518"/>
      <c r="G517" s="518"/>
      <c r="H517" s="518"/>
      <c r="I517" s="595"/>
    </row>
    <row r="518" spans="1:9" ht="15.75">
      <c r="A518" s="593"/>
      <c r="B518" s="593"/>
      <c r="C518" s="593"/>
      <c r="D518" s="593"/>
      <c r="E518" s="518"/>
      <c r="F518" s="518"/>
      <c r="G518" s="518"/>
      <c r="H518" s="518"/>
      <c r="I518" s="595"/>
    </row>
    <row r="519" spans="1:9" ht="15.75">
      <c r="A519" s="593"/>
      <c r="B519" s="593"/>
      <c r="C519" s="593"/>
      <c r="D519" s="593"/>
      <c r="E519" s="518"/>
      <c r="F519" s="518"/>
      <c r="G519" s="518"/>
      <c r="H519" s="518"/>
      <c r="I519" s="595"/>
    </row>
    <row r="520" spans="1:9" ht="15.75">
      <c r="A520" s="593"/>
      <c r="B520" s="593"/>
      <c r="C520" s="593"/>
      <c r="D520" s="593"/>
      <c r="E520" s="518"/>
      <c r="F520" s="518"/>
      <c r="G520" s="518"/>
      <c r="H520" s="518"/>
      <c r="I520" s="595"/>
    </row>
    <row r="521" spans="1:9" ht="15.75">
      <c r="A521" s="593"/>
      <c r="B521" s="593"/>
      <c r="C521" s="593"/>
      <c r="D521" s="593"/>
      <c r="E521" s="518"/>
      <c r="F521" s="518"/>
      <c r="G521" s="518"/>
      <c r="H521" s="518"/>
      <c r="I521" s="595"/>
    </row>
    <row r="522" spans="1:9" ht="15.75">
      <c r="A522" s="593"/>
      <c r="B522" s="593"/>
      <c r="C522" s="593"/>
      <c r="D522" s="593"/>
      <c r="E522" s="518"/>
      <c r="F522" s="518"/>
      <c r="G522" s="518"/>
      <c r="H522" s="518"/>
      <c r="I522" s="595"/>
    </row>
    <row r="523" spans="1:9" ht="15.75">
      <c r="A523" s="593"/>
      <c r="B523" s="593"/>
      <c r="C523" s="593"/>
      <c r="D523" s="593"/>
      <c r="E523" s="518"/>
      <c r="F523" s="518"/>
      <c r="G523" s="518"/>
      <c r="H523" s="518"/>
      <c r="I523" s="595"/>
    </row>
    <row r="524" spans="1:9" ht="15.75">
      <c r="A524" s="593"/>
      <c r="B524" s="593"/>
      <c r="C524" s="593"/>
      <c r="D524" s="593"/>
      <c r="E524" s="518"/>
      <c r="F524" s="518"/>
      <c r="G524" s="518"/>
      <c r="H524" s="518"/>
      <c r="I524" s="595"/>
    </row>
    <row r="525" spans="1:9" ht="15.75">
      <c r="A525" s="593"/>
      <c r="B525" s="593"/>
      <c r="C525" s="593"/>
      <c r="D525" s="593"/>
      <c r="E525" s="518"/>
      <c r="F525" s="518"/>
      <c r="G525" s="518"/>
      <c r="H525" s="518"/>
      <c r="I525" s="595"/>
    </row>
    <row r="526" spans="1:9" ht="15.75">
      <c r="A526" s="593"/>
      <c r="B526" s="593"/>
      <c r="C526" s="593"/>
      <c r="D526" s="593"/>
      <c r="E526" s="518"/>
      <c r="F526" s="518"/>
      <c r="G526" s="518"/>
      <c r="H526" s="518"/>
      <c r="I526" s="595"/>
    </row>
    <row r="527" spans="1:9" ht="15.75">
      <c r="A527" s="593"/>
      <c r="B527" s="593"/>
      <c r="C527" s="593"/>
      <c r="D527" s="593"/>
      <c r="E527" s="518"/>
      <c r="F527" s="518"/>
      <c r="G527" s="518"/>
      <c r="H527" s="518"/>
      <c r="I527" s="595"/>
    </row>
    <row r="528" spans="1:9" ht="15.75">
      <c r="A528" s="593"/>
      <c r="B528" s="593"/>
      <c r="C528" s="593"/>
      <c r="D528" s="593"/>
      <c r="E528" s="518"/>
      <c r="F528" s="518"/>
      <c r="G528" s="518"/>
      <c r="H528" s="518"/>
      <c r="I528" s="595"/>
    </row>
    <row r="529" spans="1:9" ht="15.75">
      <c r="A529" s="593"/>
      <c r="B529" s="593"/>
      <c r="C529" s="593"/>
      <c r="D529" s="593"/>
      <c r="E529" s="518"/>
      <c r="F529" s="518"/>
      <c r="G529" s="518"/>
      <c r="H529" s="518"/>
      <c r="I529" s="595"/>
    </row>
    <row r="530" spans="1:9" ht="15.75">
      <c r="A530" s="593"/>
      <c r="B530" s="593"/>
      <c r="C530" s="593"/>
      <c r="D530" s="593"/>
      <c r="E530" s="518"/>
      <c r="F530" s="518"/>
      <c r="G530" s="518"/>
      <c r="H530" s="518"/>
      <c r="I530" s="595"/>
    </row>
    <row r="531" spans="1:9" ht="15.75">
      <c r="A531" s="593"/>
      <c r="B531" s="593"/>
      <c r="C531" s="593"/>
      <c r="D531" s="593"/>
      <c r="E531" s="518"/>
      <c r="F531" s="518"/>
      <c r="G531" s="518"/>
      <c r="H531" s="518"/>
      <c r="I531" s="595"/>
    </row>
    <row r="532" spans="1:9" ht="15.75">
      <c r="A532" s="593"/>
      <c r="B532" s="593"/>
      <c r="C532" s="593"/>
      <c r="D532" s="593"/>
      <c r="E532" s="518"/>
      <c r="F532" s="518"/>
      <c r="G532" s="518"/>
      <c r="H532" s="518"/>
      <c r="I532" s="595"/>
    </row>
    <row r="533" spans="1:9" ht="15.75">
      <c r="A533" s="593"/>
      <c r="B533" s="593"/>
      <c r="C533" s="593"/>
      <c r="D533" s="593"/>
      <c r="E533" s="518"/>
      <c r="F533" s="518"/>
      <c r="G533" s="518"/>
      <c r="H533" s="518"/>
      <c r="I533" s="595"/>
    </row>
    <row r="534" spans="1:9" ht="15.75">
      <c r="A534" s="593"/>
      <c r="B534" s="593"/>
      <c r="C534" s="593"/>
      <c r="D534" s="593"/>
      <c r="E534" s="518"/>
      <c r="F534" s="518"/>
      <c r="G534" s="518"/>
      <c r="H534" s="518"/>
      <c r="I534" s="595"/>
    </row>
    <row r="535" spans="1:9" ht="15.75">
      <c r="A535" s="593"/>
      <c r="B535" s="593"/>
      <c r="C535" s="593"/>
      <c r="D535" s="593"/>
      <c r="E535" s="518"/>
      <c r="F535" s="518"/>
      <c r="G535" s="518"/>
      <c r="H535" s="518"/>
      <c r="I535" s="595"/>
    </row>
    <row r="536" spans="1:9" ht="15.75">
      <c r="A536" s="593"/>
      <c r="B536" s="593"/>
      <c r="C536" s="593"/>
      <c r="D536" s="593"/>
      <c r="E536" s="518"/>
      <c r="F536" s="518"/>
      <c r="G536" s="518"/>
      <c r="H536" s="518"/>
      <c r="I536" s="595"/>
    </row>
    <row r="537" spans="1:9" ht="15.75">
      <c r="A537" s="593"/>
      <c r="B537" s="593"/>
      <c r="C537" s="593"/>
      <c r="D537" s="593"/>
      <c r="E537" s="518"/>
      <c r="F537" s="518"/>
      <c r="G537" s="518"/>
      <c r="H537" s="518"/>
      <c r="I537" s="595"/>
    </row>
    <row r="538" spans="1:9" ht="15.75">
      <c r="A538" s="593"/>
      <c r="B538" s="593"/>
      <c r="C538" s="593"/>
      <c r="D538" s="593"/>
      <c r="E538" s="518"/>
      <c r="F538" s="518"/>
      <c r="G538" s="518"/>
      <c r="H538" s="518"/>
      <c r="I538" s="595"/>
    </row>
    <row r="539" spans="1:9" ht="15.75">
      <c r="A539" s="593"/>
      <c r="B539" s="593"/>
      <c r="C539" s="593"/>
      <c r="D539" s="593"/>
      <c r="E539" s="518"/>
      <c r="F539" s="518"/>
      <c r="G539" s="518"/>
      <c r="H539" s="518"/>
      <c r="I539" s="595"/>
    </row>
    <row r="540" spans="1:9" ht="15.75">
      <c r="A540" s="593"/>
      <c r="B540" s="593"/>
      <c r="C540" s="593"/>
      <c r="D540" s="593"/>
      <c r="E540" s="518"/>
      <c r="F540" s="518"/>
      <c r="G540" s="518"/>
      <c r="H540" s="518"/>
      <c r="I540" s="595"/>
    </row>
    <row r="541" spans="1:9" ht="15.75">
      <c r="A541" s="593"/>
      <c r="B541" s="593"/>
      <c r="C541" s="593"/>
      <c r="D541" s="593"/>
      <c r="E541" s="518"/>
      <c r="F541" s="518"/>
      <c r="G541" s="518"/>
      <c r="H541" s="518"/>
      <c r="I541" s="595"/>
    </row>
    <row r="542" spans="1:9" ht="15.75">
      <c r="A542" s="593"/>
      <c r="B542" s="593"/>
      <c r="C542" s="593"/>
      <c r="D542" s="593"/>
      <c r="E542" s="518"/>
      <c r="F542" s="518"/>
      <c r="G542" s="518"/>
      <c r="H542" s="518"/>
      <c r="I542" s="595"/>
    </row>
    <row r="543" spans="1:9" ht="15.75">
      <c r="A543" s="593"/>
      <c r="B543" s="593"/>
      <c r="C543" s="593"/>
      <c r="D543" s="593"/>
      <c r="E543" s="518"/>
      <c r="F543" s="518"/>
      <c r="G543" s="518"/>
      <c r="H543" s="518"/>
      <c r="I543" s="595"/>
    </row>
    <row r="544" spans="1:9" ht="15.75">
      <c r="A544" s="593"/>
      <c r="B544" s="593"/>
      <c r="C544" s="593"/>
      <c r="D544" s="593"/>
      <c r="E544" s="518"/>
      <c r="F544" s="518"/>
      <c r="G544" s="518"/>
      <c r="H544" s="518"/>
      <c r="I544" s="595"/>
    </row>
    <row r="545" spans="1:9" ht="15.75">
      <c r="A545" s="593"/>
      <c r="B545" s="593"/>
      <c r="C545" s="593"/>
      <c r="D545" s="593"/>
      <c r="E545" s="518"/>
      <c r="F545" s="518"/>
      <c r="G545" s="518"/>
      <c r="H545" s="518"/>
      <c r="I545" s="595"/>
    </row>
    <row r="546" spans="1:9" ht="15.75">
      <c r="A546" s="593"/>
      <c r="B546" s="593"/>
      <c r="C546" s="593"/>
      <c r="D546" s="593"/>
      <c r="E546" s="518"/>
      <c r="F546" s="518"/>
      <c r="G546" s="518"/>
      <c r="H546" s="518"/>
      <c r="I546" s="595"/>
    </row>
    <row r="547" spans="1:9" ht="15.75">
      <c r="A547" s="593"/>
      <c r="B547" s="593"/>
      <c r="C547" s="593"/>
      <c r="D547" s="593"/>
      <c r="E547" s="518"/>
      <c r="F547" s="518"/>
      <c r="G547" s="518"/>
      <c r="H547" s="518"/>
      <c r="I547" s="595"/>
    </row>
    <row r="548" spans="1:9" ht="15.75">
      <c r="A548" s="593"/>
      <c r="B548" s="593"/>
      <c r="C548" s="593"/>
      <c r="D548" s="593"/>
      <c r="E548" s="518"/>
      <c r="F548" s="518"/>
      <c r="G548" s="518"/>
      <c r="H548" s="518"/>
      <c r="I548" s="595"/>
    </row>
    <row r="549" spans="1:9" ht="15.75">
      <c r="A549" s="593"/>
      <c r="B549" s="593"/>
      <c r="C549" s="593"/>
      <c r="D549" s="593"/>
      <c r="E549" s="518"/>
      <c r="F549" s="518"/>
      <c r="G549" s="518"/>
      <c r="H549" s="518"/>
      <c r="I549" s="595"/>
    </row>
    <row r="550" spans="1:9" ht="15.75">
      <c r="A550" s="593"/>
      <c r="B550" s="593"/>
      <c r="C550" s="593"/>
      <c r="D550" s="593"/>
      <c r="E550" s="518"/>
      <c r="F550" s="518"/>
      <c r="G550" s="518"/>
      <c r="H550" s="518"/>
      <c r="I550" s="595"/>
    </row>
    <row r="551" spans="1:9" ht="15.75">
      <c r="A551" s="593"/>
      <c r="B551" s="593"/>
      <c r="C551" s="593"/>
      <c r="D551" s="593"/>
      <c r="E551" s="518"/>
      <c r="F551" s="518"/>
      <c r="G551" s="518"/>
      <c r="H551" s="518"/>
      <c r="I551" s="595"/>
    </row>
    <row r="552" spans="1:9" ht="15.75">
      <c r="A552" s="593"/>
      <c r="B552" s="593"/>
      <c r="C552" s="593"/>
      <c r="D552" s="593"/>
      <c r="E552" s="518"/>
      <c r="F552" s="518"/>
      <c r="G552" s="518"/>
      <c r="H552" s="518"/>
      <c r="I552" s="595"/>
    </row>
    <row r="553" spans="1:9" ht="15.75">
      <c r="A553" s="593"/>
      <c r="B553" s="593"/>
      <c r="C553" s="593"/>
      <c r="D553" s="593"/>
      <c r="E553" s="518"/>
      <c r="F553" s="518"/>
      <c r="G553" s="518"/>
      <c r="H553" s="518"/>
      <c r="I553" s="595"/>
    </row>
    <row r="554" spans="1:9" ht="15.75">
      <c r="A554" s="593"/>
      <c r="B554" s="593"/>
      <c r="C554" s="593"/>
      <c r="D554" s="593"/>
      <c r="E554" s="518"/>
      <c r="F554" s="518"/>
      <c r="G554" s="518"/>
      <c r="H554" s="518"/>
      <c r="I554" s="595"/>
    </row>
    <row r="555" spans="1:9" ht="15.75">
      <c r="A555" s="593"/>
      <c r="B555" s="593"/>
      <c r="C555" s="593"/>
      <c r="D555" s="593"/>
      <c r="E555" s="518"/>
      <c r="F555" s="518"/>
      <c r="G555" s="518"/>
      <c r="H555" s="518"/>
      <c r="I555" s="595"/>
    </row>
    <row r="556" spans="1:9" ht="15.75">
      <c r="A556" s="593"/>
      <c r="B556" s="593"/>
      <c r="C556" s="593"/>
      <c r="D556" s="593"/>
      <c r="E556" s="518"/>
      <c r="F556" s="518"/>
      <c r="G556" s="518"/>
      <c r="H556" s="518"/>
      <c r="I556" s="595"/>
    </row>
    <row r="557" spans="1:9" ht="15.75">
      <c r="A557" s="593"/>
      <c r="B557" s="593"/>
      <c r="C557" s="593"/>
      <c r="D557" s="593"/>
      <c r="E557" s="518"/>
      <c r="F557" s="518"/>
      <c r="G557" s="518"/>
      <c r="H557" s="518"/>
      <c r="I557" s="595"/>
    </row>
    <row r="558" spans="1:9" ht="15.75">
      <c r="A558" s="593"/>
      <c r="B558" s="593"/>
      <c r="C558" s="593"/>
      <c r="D558" s="593"/>
      <c r="E558" s="518"/>
      <c r="F558" s="518"/>
      <c r="G558" s="518"/>
      <c r="H558" s="518"/>
      <c r="I558" s="595"/>
    </row>
    <row r="559" spans="1:9" ht="15.75">
      <c r="A559" s="593"/>
      <c r="B559" s="593"/>
      <c r="C559" s="593"/>
      <c r="D559" s="593"/>
      <c r="E559" s="518"/>
      <c r="F559" s="518"/>
      <c r="G559" s="518"/>
      <c r="H559" s="518"/>
      <c r="I559" s="595"/>
    </row>
    <row r="560" spans="1:9" ht="15.75">
      <c r="A560" s="593"/>
      <c r="B560" s="593"/>
      <c r="C560" s="593"/>
      <c r="D560" s="593"/>
      <c r="E560" s="518"/>
      <c r="F560" s="518"/>
      <c r="G560" s="518"/>
      <c r="H560" s="518"/>
      <c r="I560" s="595"/>
    </row>
    <row r="561" spans="1:9" ht="15.75">
      <c r="A561" s="593"/>
      <c r="B561" s="593"/>
      <c r="C561" s="593"/>
      <c r="D561" s="593"/>
      <c r="E561" s="518"/>
      <c r="F561" s="518"/>
      <c r="G561" s="518"/>
      <c r="H561" s="518"/>
      <c r="I561" s="595"/>
    </row>
    <row r="562" spans="1:9" ht="15.75">
      <c r="A562" s="593"/>
      <c r="B562" s="593"/>
      <c r="C562" s="593"/>
      <c r="D562" s="593"/>
      <c r="E562" s="518"/>
      <c r="F562" s="518"/>
      <c r="G562" s="518"/>
      <c r="H562" s="518"/>
      <c r="I562" s="595"/>
    </row>
    <row r="563" spans="1:9" ht="15.75">
      <c r="A563" s="593"/>
      <c r="B563" s="593"/>
      <c r="C563" s="593"/>
      <c r="D563" s="593"/>
      <c r="E563" s="518"/>
      <c r="F563" s="518"/>
      <c r="G563" s="518"/>
      <c r="H563" s="518"/>
      <c r="I563" s="595"/>
    </row>
    <row r="564" spans="1:9" ht="15.75">
      <c r="A564" s="593"/>
      <c r="B564" s="593"/>
      <c r="C564" s="593"/>
      <c r="D564" s="593"/>
      <c r="E564" s="518"/>
      <c r="F564" s="518"/>
      <c r="G564" s="518"/>
      <c r="H564" s="518"/>
      <c r="I564" s="595"/>
    </row>
    <row r="565" spans="1:9" ht="15.75">
      <c r="A565" s="593"/>
      <c r="B565" s="593"/>
      <c r="C565" s="593"/>
      <c r="D565" s="593"/>
      <c r="E565" s="518"/>
      <c r="F565" s="518"/>
      <c r="G565" s="518"/>
      <c r="H565" s="518"/>
      <c r="I565" s="595"/>
    </row>
    <row r="566" spans="1:9" ht="15.75">
      <c r="A566" s="593"/>
      <c r="B566" s="593"/>
      <c r="C566" s="593"/>
      <c r="D566" s="593"/>
      <c r="E566" s="518"/>
      <c r="F566" s="518"/>
      <c r="G566" s="518"/>
      <c r="H566" s="518"/>
      <c r="I566" s="595"/>
    </row>
    <row r="567" spans="1:9" ht="15.75">
      <c r="A567" s="593"/>
      <c r="B567" s="593"/>
      <c r="C567" s="593"/>
      <c r="D567" s="593"/>
      <c r="E567" s="518"/>
      <c r="F567" s="518"/>
      <c r="G567" s="518"/>
      <c r="H567" s="518"/>
      <c r="I567" s="595"/>
    </row>
    <row r="568" spans="1:9" ht="15.75">
      <c r="A568" s="593"/>
      <c r="B568" s="593"/>
      <c r="C568" s="593"/>
      <c r="D568" s="593"/>
      <c r="E568" s="518"/>
      <c r="F568" s="518"/>
      <c r="G568" s="518"/>
      <c r="H568" s="518"/>
      <c r="I568" s="595"/>
    </row>
    <row r="569" spans="1:9" ht="15.75">
      <c r="A569" s="593"/>
      <c r="B569" s="593"/>
      <c r="C569" s="593"/>
      <c r="D569" s="593"/>
      <c r="E569" s="518"/>
      <c r="F569" s="518"/>
      <c r="G569" s="518"/>
      <c r="H569" s="518"/>
      <c r="I569" s="595"/>
    </row>
    <row r="570" spans="1:9" ht="15.75">
      <c r="A570" s="593"/>
      <c r="B570" s="593"/>
      <c r="C570" s="593"/>
      <c r="D570" s="593"/>
      <c r="E570" s="518"/>
      <c r="F570" s="518"/>
      <c r="G570" s="518"/>
      <c r="H570" s="518"/>
      <c r="I570" s="595"/>
    </row>
    <row r="571" spans="1:9" ht="15.75">
      <c r="A571" s="593"/>
      <c r="B571" s="593"/>
      <c r="C571" s="593"/>
      <c r="D571" s="593"/>
      <c r="E571" s="518"/>
      <c r="F571" s="518"/>
      <c r="G571" s="518"/>
      <c r="H571" s="518"/>
      <c r="I571" s="595"/>
    </row>
    <row r="572" spans="1:9" ht="15.75">
      <c r="A572" s="593"/>
      <c r="B572" s="593"/>
      <c r="C572" s="593"/>
      <c r="D572" s="593"/>
      <c r="E572" s="518"/>
      <c r="F572" s="518"/>
      <c r="G572" s="518"/>
      <c r="H572" s="518"/>
      <c r="I572" s="595"/>
    </row>
    <row r="573" spans="1:9" ht="15.75">
      <c r="A573" s="593"/>
      <c r="B573" s="593"/>
      <c r="C573" s="593"/>
      <c r="D573" s="593"/>
      <c r="E573" s="518"/>
      <c r="F573" s="518"/>
      <c r="G573" s="518"/>
      <c r="H573" s="518"/>
      <c r="I573" s="595"/>
    </row>
    <row r="574" spans="1:9" ht="15.75">
      <c r="A574" s="593"/>
      <c r="B574" s="593"/>
      <c r="C574" s="593"/>
      <c r="D574" s="593"/>
      <c r="E574" s="518"/>
      <c r="F574" s="518"/>
      <c r="G574" s="518"/>
      <c r="H574" s="518"/>
      <c r="I574" s="595"/>
    </row>
    <row r="575" spans="1:9" ht="15.75">
      <c r="A575" s="593"/>
      <c r="B575" s="593"/>
      <c r="C575" s="593"/>
      <c r="D575" s="593"/>
      <c r="E575" s="518"/>
      <c r="F575" s="518"/>
      <c r="G575" s="518"/>
      <c r="H575" s="518"/>
      <c r="I575" s="595"/>
    </row>
    <row r="576" spans="1:9" ht="15.75">
      <c r="A576" s="593"/>
      <c r="B576" s="593"/>
      <c r="C576" s="593"/>
      <c r="D576" s="593"/>
      <c r="E576" s="518"/>
      <c r="F576" s="518"/>
      <c r="G576" s="518"/>
      <c r="H576" s="518"/>
      <c r="I576" s="595"/>
    </row>
    <row r="577" spans="1:9" ht="15.75">
      <c r="A577" s="593"/>
      <c r="B577" s="593"/>
      <c r="C577" s="593"/>
      <c r="D577" s="593"/>
      <c r="E577" s="518"/>
      <c r="F577" s="518"/>
      <c r="G577" s="518"/>
      <c r="H577" s="518"/>
      <c r="I577" s="595"/>
    </row>
    <row r="578" spans="1:9" ht="15.75">
      <c r="A578" s="593"/>
      <c r="B578" s="593"/>
      <c r="C578" s="593"/>
      <c r="D578" s="593"/>
      <c r="E578" s="518"/>
      <c r="F578" s="518"/>
      <c r="G578" s="518"/>
      <c r="H578" s="518"/>
      <c r="I578" s="595"/>
    </row>
    <row r="579" spans="1:9" ht="15.75">
      <c r="A579" s="593"/>
      <c r="B579" s="593"/>
      <c r="C579" s="593"/>
      <c r="D579" s="593"/>
      <c r="E579" s="518"/>
      <c r="F579" s="518"/>
      <c r="G579" s="518"/>
      <c r="H579" s="518"/>
      <c r="I579" s="595"/>
    </row>
    <row r="580" spans="1:9" ht="15.75">
      <c r="A580" s="593"/>
      <c r="B580" s="593"/>
      <c r="C580" s="593"/>
      <c r="D580" s="593"/>
      <c r="E580" s="518"/>
      <c r="F580" s="518"/>
      <c r="G580" s="518"/>
      <c r="H580" s="518"/>
      <c r="I580" s="595"/>
    </row>
    <row r="581" spans="1:9" ht="15.75">
      <c r="A581" s="593"/>
      <c r="B581" s="593"/>
      <c r="C581" s="593"/>
      <c r="D581" s="593"/>
      <c r="E581" s="518"/>
      <c r="F581" s="518"/>
      <c r="G581" s="518"/>
      <c r="H581" s="518"/>
      <c r="I581" s="595"/>
    </row>
    <row r="582" spans="1:9" ht="15.75">
      <c r="A582" s="593"/>
      <c r="B582" s="593"/>
      <c r="C582" s="593"/>
      <c r="D582" s="593"/>
      <c r="E582" s="518"/>
      <c r="F582" s="518"/>
      <c r="G582" s="518"/>
      <c r="H582" s="518"/>
      <c r="I582" s="595"/>
    </row>
    <row r="583" spans="1:9" ht="15.75">
      <c r="A583" s="593"/>
      <c r="B583" s="593"/>
      <c r="C583" s="593"/>
      <c r="D583" s="593"/>
      <c r="E583" s="518"/>
      <c r="F583" s="518"/>
      <c r="G583" s="518"/>
      <c r="H583" s="518"/>
      <c r="I583" s="595"/>
    </row>
    <row r="584" spans="1:9" ht="15.75">
      <c r="A584" s="593"/>
      <c r="B584" s="593"/>
      <c r="C584" s="593"/>
      <c r="D584" s="593"/>
      <c r="E584" s="518"/>
      <c r="F584" s="518"/>
      <c r="G584" s="518"/>
      <c r="H584" s="518"/>
      <c r="I584" s="595"/>
    </row>
    <row r="585" spans="1:9" ht="15.75">
      <c r="A585" s="593"/>
      <c r="B585" s="593"/>
      <c r="C585" s="593"/>
      <c r="D585" s="593"/>
      <c r="E585" s="518"/>
      <c r="F585" s="518"/>
      <c r="G585" s="518"/>
      <c r="H585" s="518"/>
      <c r="I585" s="595"/>
    </row>
    <row r="586" spans="1:9" ht="15.75">
      <c r="A586" s="593"/>
      <c r="B586" s="593"/>
      <c r="C586" s="593"/>
      <c r="D586" s="593"/>
      <c r="E586" s="518"/>
      <c r="F586" s="518"/>
      <c r="G586" s="518"/>
      <c r="H586" s="518"/>
      <c r="I586" s="595"/>
    </row>
    <row r="587" spans="1:9" ht="15.75">
      <c r="A587" s="593"/>
      <c r="B587" s="593"/>
      <c r="C587" s="593"/>
      <c r="D587" s="593"/>
      <c r="E587" s="518"/>
      <c r="F587" s="518"/>
      <c r="G587" s="518"/>
      <c r="H587" s="518"/>
      <c r="I587" s="595"/>
    </row>
    <row r="588" spans="1:9" ht="15.75">
      <c r="A588" s="593"/>
      <c r="B588" s="593"/>
      <c r="C588" s="593"/>
      <c r="D588" s="593"/>
      <c r="E588" s="518"/>
      <c r="F588" s="518"/>
      <c r="G588" s="518"/>
      <c r="H588" s="518"/>
      <c r="I588" s="595"/>
    </row>
    <row r="589" spans="1:9" ht="15.75">
      <c r="A589" s="593"/>
      <c r="B589" s="593"/>
      <c r="C589" s="593"/>
      <c r="D589" s="593"/>
      <c r="E589" s="518"/>
      <c r="F589" s="518"/>
      <c r="G589" s="518"/>
      <c r="H589" s="518"/>
      <c r="I589" s="595"/>
    </row>
    <row r="590" spans="1:9" ht="15.75">
      <c r="A590" s="593"/>
      <c r="B590" s="593"/>
      <c r="C590" s="593"/>
      <c r="D590" s="593"/>
      <c r="E590" s="518"/>
      <c r="F590" s="518"/>
      <c r="G590" s="518"/>
      <c r="H590" s="518"/>
      <c r="I590" s="595"/>
    </row>
    <row r="591" spans="1:9" ht="15.75">
      <c r="A591" s="593"/>
      <c r="B591" s="593"/>
      <c r="C591" s="593"/>
      <c r="D591" s="593"/>
      <c r="E591" s="518"/>
      <c r="F591" s="518"/>
      <c r="G591" s="518"/>
      <c r="H591" s="518"/>
      <c r="I591" s="595"/>
    </row>
    <row r="592" spans="1:9" ht="15.75">
      <c r="A592" s="593"/>
      <c r="B592" s="593"/>
      <c r="C592" s="593"/>
      <c r="D592" s="593"/>
      <c r="E592" s="518"/>
      <c r="F592" s="518"/>
      <c r="G592" s="518"/>
      <c r="H592" s="518"/>
      <c r="I592" s="595"/>
    </row>
    <row r="593" spans="1:9" ht="15.75">
      <c r="A593" s="593"/>
      <c r="B593" s="593"/>
      <c r="C593" s="593"/>
      <c r="D593" s="593"/>
      <c r="E593" s="518"/>
      <c r="F593" s="518"/>
      <c r="G593" s="518"/>
      <c r="H593" s="518"/>
      <c r="I593" s="595"/>
    </row>
    <row r="594" spans="1:9" ht="15.75">
      <c r="A594" s="593"/>
      <c r="B594" s="593"/>
      <c r="C594" s="593"/>
      <c r="D594" s="593"/>
      <c r="E594" s="518"/>
      <c r="F594" s="518"/>
      <c r="G594" s="518"/>
      <c r="H594" s="518"/>
      <c r="I594" s="595"/>
    </row>
    <row r="595" spans="1:9" ht="15.75">
      <c r="A595" s="593"/>
      <c r="B595" s="593"/>
      <c r="C595" s="593"/>
      <c r="D595" s="593"/>
      <c r="E595" s="518"/>
      <c r="F595" s="518"/>
      <c r="G595" s="518"/>
      <c r="H595" s="518"/>
      <c r="I595" s="595"/>
    </row>
    <row r="596" spans="1:9" ht="15.75">
      <c r="A596" s="593"/>
      <c r="B596" s="593"/>
      <c r="C596" s="593"/>
      <c r="D596" s="593"/>
      <c r="E596" s="518"/>
      <c r="F596" s="518"/>
      <c r="G596" s="518"/>
      <c r="H596" s="518"/>
      <c r="I596" s="595"/>
    </row>
    <row r="597" spans="1:9" ht="15.75">
      <c r="A597" s="593"/>
      <c r="B597" s="593"/>
      <c r="C597" s="593"/>
      <c r="D597" s="593"/>
      <c r="E597" s="518"/>
      <c r="F597" s="518"/>
      <c r="G597" s="518"/>
      <c r="H597" s="518"/>
      <c r="I597" s="595"/>
    </row>
    <row r="598" spans="1:9" ht="15.75">
      <c r="A598" s="593"/>
      <c r="B598" s="593"/>
      <c r="C598" s="593"/>
      <c r="D598" s="593"/>
      <c r="E598" s="518"/>
      <c r="F598" s="518"/>
      <c r="G598" s="518"/>
      <c r="H598" s="518"/>
      <c r="I598" s="595"/>
    </row>
    <row r="599" spans="1:9" ht="15.75">
      <c r="A599" s="593"/>
      <c r="B599" s="593"/>
      <c r="C599" s="593"/>
      <c r="D599" s="593"/>
      <c r="E599" s="518"/>
      <c r="F599" s="518"/>
      <c r="G599" s="518"/>
      <c r="H599" s="518"/>
      <c r="I599" s="595"/>
    </row>
    <row r="600" spans="1:9" ht="15.75">
      <c r="A600" s="593"/>
      <c r="B600" s="593"/>
      <c r="C600" s="593"/>
      <c r="D600" s="593"/>
      <c r="E600" s="518"/>
      <c r="F600" s="518"/>
      <c r="G600" s="518"/>
      <c r="H600" s="518"/>
      <c r="I600" s="595"/>
    </row>
    <row r="601" spans="1:9" ht="15.75">
      <c r="A601" s="593"/>
      <c r="B601" s="593"/>
      <c r="C601" s="593"/>
      <c r="D601" s="593"/>
      <c r="E601" s="518"/>
      <c r="F601" s="518"/>
      <c r="G601" s="518"/>
      <c r="H601" s="518"/>
      <c r="I601" s="595"/>
    </row>
    <row r="602" spans="1:9" ht="15.75">
      <c r="A602" s="593"/>
      <c r="B602" s="593"/>
      <c r="C602" s="593"/>
      <c r="D602" s="593"/>
      <c r="E602" s="518"/>
      <c r="F602" s="518"/>
      <c r="G602" s="518"/>
      <c r="H602" s="518"/>
      <c r="I602" s="595"/>
    </row>
    <row r="603" spans="1:9" ht="15.75">
      <c r="A603" s="593"/>
      <c r="B603" s="593"/>
      <c r="C603" s="593"/>
      <c r="D603" s="593"/>
      <c r="E603" s="518"/>
      <c r="F603" s="518"/>
      <c r="G603" s="518"/>
      <c r="H603" s="518"/>
      <c r="I603" s="595"/>
    </row>
    <row r="604" spans="1:9" ht="15.75">
      <c r="A604" s="593"/>
      <c r="B604" s="593"/>
      <c r="C604" s="593"/>
      <c r="D604" s="593"/>
      <c r="E604" s="518"/>
      <c r="F604" s="518"/>
      <c r="G604" s="518"/>
      <c r="H604" s="518"/>
      <c r="I604" s="595"/>
    </row>
    <row r="605" spans="1:9" ht="15.75">
      <c r="A605" s="593"/>
      <c r="B605" s="593"/>
      <c r="C605" s="593"/>
      <c r="D605" s="593"/>
      <c r="E605" s="518"/>
      <c r="F605" s="518"/>
      <c r="G605" s="518"/>
      <c r="H605" s="518"/>
      <c r="I605" s="595"/>
    </row>
    <row r="606" spans="1:9" ht="15.75">
      <c r="A606" s="593"/>
      <c r="B606" s="593"/>
      <c r="C606" s="593"/>
      <c r="D606" s="593"/>
      <c r="E606" s="518"/>
      <c r="F606" s="518"/>
      <c r="G606" s="518"/>
      <c r="H606" s="518"/>
      <c r="I606" s="595"/>
    </row>
    <row r="607" spans="1:9" ht="15.75">
      <c r="A607" s="593"/>
      <c r="B607" s="593"/>
      <c r="C607" s="593"/>
      <c r="D607" s="593"/>
      <c r="E607" s="518"/>
      <c r="F607" s="518"/>
      <c r="G607" s="518"/>
      <c r="H607" s="518"/>
      <c r="I607" s="595"/>
    </row>
    <row r="608" spans="1:9" ht="15.75">
      <c r="A608" s="593"/>
      <c r="B608" s="593"/>
      <c r="C608" s="593"/>
      <c r="D608" s="593"/>
      <c r="E608" s="518"/>
      <c r="F608" s="518"/>
      <c r="G608" s="518"/>
      <c r="H608" s="518"/>
      <c r="I608" s="595"/>
    </row>
    <row r="609" spans="1:9" ht="15.75">
      <c r="A609" s="593"/>
      <c r="B609" s="593"/>
      <c r="C609" s="593"/>
      <c r="D609" s="593"/>
      <c r="E609" s="518"/>
      <c r="F609" s="518"/>
      <c r="G609" s="518"/>
      <c r="H609" s="518"/>
      <c r="I609" s="595"/>
    </row>
    <row r="610" spans="1:9" ht="15.75">
      <c r="A610" s="593"/>
      <c r="B610" s="593"/>
      <c r="C610" s="593"/>
      <c r="D610" s="593"/>
      <c r="E610" s="518"/>
      <c r="F610" s="518"/>
      <c r="G610" s="518"/>
      <c r="H610" s="518"/>
      <c r="I610" s="595"/>
    </row>
    <row r="611" spans="1:9" ht="15.75">
      <c r="A611" s="593"/>
      <c r="B611" s="593"/>
      <c r="C611" s="593"/>
      <c r="D611" s="593"/>
      <c r="E611" s="518"/>
      <c r="F611" s="518"/>
      <c r="G611" s="518"/>
      <c r="H611" s="518"/>
      <c r="I611" s="595"/>
    </row>
    <row r="612" spans="1:9" ht="15.75">
      <c r="A612" s="593"/>
      <c r="B612" s="593"/>
      <c r="C612" s="593"/>
      <c r="D612" s="593"/>
      <c r="E612" s="518"/>
      <c r="F612" s="518"/>
      <c r="G612" s="518"/>
      <c r="H612" s="518"/>
      <c r="I612" s="595"/>
    </row>
    <row r="613" spans="1:9" ht="15.75">
      <c r="A613" s="593"/>
      <c r="B613" s="593"/>
      <c r="C613" s="593"/>
      <c r="D613" s="593"/>
      <c r="E613" s="518"/>
      <c r="F613" s="518"/>
      <c r="G613" s="518"/>
      <c r="H613" s="518"/>
      <c r="I613" s="595"/>
    </row>
    <row r="614" spans="1:9" ht="15.75">
      <c r="A614" s="593"/>
      <c r="B614" s="593"/>
      <c r="C614" s="593"/>
      <c r="D614" s="593"/>
      <c r="E614" s="518"/>
      <c r="F614" s="518"/>
      <c r="G614" s="518"/>
      <c r="H614" s="518"/>
      <c r="I614" s="595"/>
    </row>
    <row r="615" spans="1:9" ht="15.75">
      <c r="A615" s="593"/>
      <c r="B615" s="593"/>
      <c r="C615" s="593"/>
      <c r="D615" s="593"/>
      <c r="E615" s="518"/>
      <c r="F615" s="518"/>
      <c r="G615" s="518"/>
      <c r="H615" s="518"/>
      <c r="I615" s="595"/>
    </row>
    <row r="616" spans="1:9" ht="15.75">
      <c r="A616" s="593"/>
      <c r="B616" s="593"/>
      <c r="C616" s="593"/>
      <c r="D616" s="593"/>
      <c r="E616" s="518"/>
      <c r="F616" s="518"/>
      <c r="G616" s="518"/>
      <c r="H616" s="518"/>
      <c r="I616" s="595"/>
    </row>
    <row r="617" spans="1:9" ht="15.75">
      <c r="A617" s="593"/>
      <c r="B617" s="593"/>
      <c r="C617" s="593"/>
      <c r="D617" s="593"/>
      <c r="E617" s="518"/>
      <c r="F617" s="518"/>
      <c r="G617" s="518"/>
      <c r="H617" s="518"/>
      <c r="I617" s="595"/>
    </row>
    <row r="618" spans="1:9" ht="15.75">
      <c r="A618" s="593"/>
      <c r="B618" s="593"/>
      <c r="C618" s="593"/>
      <c r="D618" s="593"/>
      <c r="E618" s="518"/>
      <c r="F618" s="518"/>
      <c r="G618" s="518"/>
      <c r="H618" s="518"/>
      <c r="I618" s="595"/>
    </row>
    <row r="619" spans="1:9" ht="15.75">
      <c r="A619" s="593"/>
      <c r="B619" s="593"/>
      <c r="C619" s="593"/>
      <c r="D619" s="593"/>
      <c r="E619" s="518"/>
      <c r="F619" s="518"/>
      <c r="G619" s="518"/>
      <c r="H619" s="518"/>
      <c r="I619" s="595"/>
    </row>
    <row r="620" spans="1:9" ht="15.75">
      <c r="A620" s="593"/>
      <c r="B620" s="593"/>
      <c r="C620" s="593"/>
      <c r="D620" s="593"/>
      <c r="E620" s="518"/>
      <c r="F620" s="518"/>
      <c r="G620" s="518"/>
      <c r="H620" s="518"/>
      <c r="I620" s="595"/>
    </row>
    <row r="621" spans="1:9" ht="15.75">
      <c r="A621" s="593"/>
      <c r="B621" s="593"/>
      <c r="C621" s="593"/>
      <c r="D621" s="593"/>
      <c r="E621" s="518"/>
      <c r="F621" s="518"/>
      <c r="G621" s="518"/>
      <c r="H621" s="518"/>
      <c r="I621" s="595"/>
    </row>
    <row r="622" spans="1:9" ht="15.75">
      <c r="A622" s="593"/>
      <c r="B622" s="593"/>
      <c r="C622" s="593"/>
      <c r="D622" s="593"/>
      <c r="E622" s="518"/>
      <c r="F622" s="518"/>
      <c r="G622" s="518"/>
      <c r="H622" s="518"/>
      <c r="I622" s="595"/>
    </row>
    <row r="623" spans="1:9" ht="15.75">
      <c r="A623" s="593"/>
      <c r="B623" s="593"/>
      <c r="C623" s="593"/>
      <c r="D623" s="593"/>
      <c r="E623" s="518"/>
      <c r="F623" s="518"/>
      <c r="G623" s="518"/>
      <c r="H623" s="518"/>
      <c r="I623" s="595"/>
    </row>
    <row r="624" spans="1:9" ht="15.75">
      <c r="A624" s="593"/>
      <c r="B624" s="593"/>
      <c r="C624" s="593"/>
      <c r="D624" s="593"/>
      <c r="E624" s="518"/>
      <c r="F624" s="518"/>
      <c r="G624" s="518"/>
      <c r="H624" s="518"/>
      <c r="I624" s="595"/>
    </row>
    <row r="625" spans="1:9" ht="15.75">
      <c r="A625" s="593"/>
      <c r="B625" s="593"/>
      <c r="C625" s="593"/>
      <c r="D625" s="593"/>
      <c r="E625" s="518"/>
      <c r="F625" s="518"/>
      <c r="G625" s="518"/>
      <c r="H625" s="518"/>
      <c r="I625" s="595"/>
    </row>
    <row r="626" spans="1:9" ht="15.75">
      <c r="A626" s="593"/>
      <c r="B626" s="593"/>
      <c r="C626" s="593"/>
      <c r="D626" s="593"/>
      <c r="E626" s="518"/>
      <c r="F626" s="518"/>
      <c r="G626" s="518"/>
      <c r="H626" s="518"/>
      <c r="I626" s="595"/>
    </row>
  </sheetData>
  <sheetProtection/>
  <mergeCells count="9">
    <mergeCell ref="I6:I8"/>
    <mergeCell ref="G7:H7"/>
    <mergeCell ref="A5:H5"/>
    <mergeCell ref="A6:A8"/>
    <mergeCell ref="B6:B8"/>
    <mergeCell ref="C6:C8"/>
    <mergeCell ref="D6:D8"/>
    <mergeCell ref="E6:E8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G1">
      <selection activeCell="I3" sqref="I3"/>
    </sheetView>
  </sheetViews>
  <sheetFormatPr defaultColWidth="9.140625" defaultRowHeight="12.75"/>
  <cols>
    <col min="4" max="4" width="23.7109375" style="0" customWidth="1"/>
    <col min="5" max="5" width="2.57421875" style="0" hidden="1" customWidth="1"/>
    <col min="6" max="7" width="19.140625" style="0" bestFit="1" customWidth="1"/>
    <col min="8" max="8" width="18.7109375" style="0" customWidth="1"/>
    <col min="9" max="9" width="18.7109375" style="0" bestFit="1" customWidth="1"/>
    <col min="10" max="10" width="12.28125" style="0" customWidth="1"/>
    <col min="11" max="11" width="12.7109375" style="0" customWidth="1"/>
  </cols>
  <sheetData>
    <row r="1" ht="15">
      <c r="J1" s="1" t="s">
        <v>206</v>
      </c>
    </row>
    <row r="2" ht="15">
      <c r="J2" s="1" t="s">
        <v>368</v>
      </c>
    </row>
    <row r="3" spans="1:11" ht="15.75">
      <c r="A3" s="9"/>
      <c r="B3" s="277"/>
      <c r="C3" s="277"/>
      <c r="D3" s="277"/>
      <c r="E3" s="10"/>
      <c r="F3" s="276"/>
      <c r="G3" s="278"/>
      <c r="H3" s="278"/>
      <c r="I3" s="278"/>
      <c r="J3" s="173" t="s">
        <v>208</v>
      </c>
      <c r="K3" s="160"/>
    </row>
    <row r="4" spans="1:11" ht="15.75">
      <c r="A4" s="9"/>
      <c r="B4" s="277"/>
      <c r="C4" s="277"/>
      <c r="D4" s="277"/>
      <c r="E4" s="10"/>
      <c r="F4" s="276"/>
      <c r="G4" s="279"/>
      <c r="H4" s="279"/>
      <c r="I4" s="279"/>
      <c r="J4" s="173" t="s">
        <v>369</v>
      </c>
      <c r="K4" s="160"/>
    </row>
    <row r="5" spans="1:11" ht="16.5" customHeight="1">
      <c r="A5" s="614" t="s">
        <v>305</v>
      </c>
      <c r="B5" s="615"/>
      <c r="C5" s="615"/>
      <c r="D5" s="615"/>
      <c r="E5" s="615"/>
      <c r="F5" s="615"/>
      <c r="G5" s="615"/>
      <c r="H5" s="301"/>
      <c r="I5" s="301"/>
      <c r="J5" s="633"/>
      <c r="K5" s="634"/>
    </row>
    <row r="6" spans="1:11" ht="78.75">
      <c r="A6" s="387" t="s">
        <v>33</v>
      </c>
      <c r="B6" s="425" t="s">
        <v>34</v>
      </c>
      <c r="C6" s="425"/>
      <c r="D6" s="425"/>
      <c r="E6" s="388" t="s">
        <v>89</v>
      </c>
      <c r="F6" s="389" t="s">
        <v>3</v>
      </c>
      <c r="G6" s="388" t="s">
        <v>105</v>
      </c>
      <c r="H6" s="637" t="s">
        <v>246</v>
      </c>
      <c r="I6" s="637"/>
      <c r="J6" s="357" t="s">
        <v>218</v>
      </c>
      <c r="K6" s="358" t="s">
        <v>113</v>
      </c>
    </row>
    <row r="7" spans="1:11" ht="15.75">
      <c r="A7" s="423">
        <v>1</v>
      </c>
      <c r="B7" s="428"/>
      <c r="C7" s="429">
        <v>2</v>
      </c>
      <c r="D7" s="430"/>
      <c r="E7" s="424">
        <v>3</v>
      </c>
      <c r="F7" s="401">
        <v>3</v>
      </c>
      <c r="G7" s="401">
        <v>4</v>
      </c>
      <c r="H7" s="401" t="s">
        <v>247</v>
      </c>
      <c r="I7" s="401" t="s">
        <v>248</v>
      </c>
      <c r="J7" s="359" t="s">
        <v>90</v>
      </c>
      <c r="K7" s="359" t="s">
        <v>91</v>
      </c>
    </row>
    <row r="8" spans="1:11" ht="15.75">
      <c r="A8" s="390" t="s">
        <v>35</v>
      </c>
      <c r="B8" s="426" t="s">
        <v>131</v>
      </c>
      <c r="C8" s="427"/>
      <c r="D8" s="427"/>
      <c r="E8" s="392">
        <f>SUM(E9:E19)</f>
        <v>21828625</v>
      </c>
      <c r="F8" s="431">
        <f>SUM(F9:F19)</f>
        <v>20098408.14</v>
      </c>
      <c r="G8" s="431">
        <f>SUM(G9:G19)</f>
        <v>17513288.409999996</v>
      </c>
      <c r="H8" s="431">
        <f>SUM(H9:H19)</f>
        <v>15089351.7</v>
      </c>
      <c r="I8" s="431">
        <f>SUM(I9:I19)</f>
        <v>2423936.71</v>
      </c>
      <c r="J8" s="361">
        <f>G8/F8</f>
        <v>0.8713768915432123</v>
      </c>
      <c r="K8" s="362">
        <f>G8/G41</f>
        <v>0.4262482084654225</v>
      </c>
    </row>
    <row r="9" spans="1:11" ht="15.75">
      <c r="A9" s="393"/>
      <c r="B9" s="638" t="s">
        <v>101</v>
      </c>
      <c r="C9" s="639"/>
      <c r="D9" s="639"/>
      <c r="E9" s="394">
        <v>6612046</v>
      </c>
      <c r="F9" s="432">
        <v>7705294</v>
      </c>
      <c r="G9" s="432">
        <v>7742106.23</v>
      </c>
      <c r="H9" s="432">
        <f>G9</f>
        <v>7742106.23</v>
      </c>
      <c r="I9" s="432">
        <v>0</v>
      </c>
      <c r="J9" s="363">
        <f>G9/F9</f>
        <v>1.0047775243877781</v>
      </c>
      <c r="K9" s="364">
        <f>G9/G41</f>
        <v>0.18843171156835228</v>
      </c>
    </row>
    <row r="10" spans="1:11" ht="15.75" customHeight="1">
      <c r="A10" s="406"/>
      <c r="B10" s="640" t="s">
        <v>102</v>
      </c>
      <c r="C10" s="641"/>
      <c r="D10" s="409"/>
      <c r="E10" s="422">
        <v>522000</v>
      </c>
      <c r="F10" s="432">
        <v>600485</v>
      </c>
      <c r="G10" s="432">
        <v>694668.53</v>
      </c>
      <c r="H10" s="432">
        <v>694668.53</v>
      </c>
      <c r="I10" s="432"/>
      <c r="J10" s="363">
        <f aca="true" t="shared" si="0" ref="J10:J19">G10/F10</f>
        <v>1.156845766338876</v>
      </c>
      <c r="K10" s="364">
        <f>G10/G41</f>
        <v>0.016907231209687405</v>
      </c>
    </row>
    <row r="11" spans="1:11" ht="60.75" customHeight="1">
      <c r="A11" s="393"/>
      <c r="B11" s="642" t="s">
        <v>211</v>
      </c>
      <c r="C11" s="643"/>
      <c r="D11" s="643"/>
      <c r="E11" s="394">
        <v>67781</v>
      </c>
      <c r="F11" s="432">
        <v>62281</v>
      </c>
      <c r="G11" s="432">
        <v>80060.77</v>
      </c>
      <c r="H11" s="432">
        <v>80060.77</v>
      </c>
      <c r="I11" s="432">
        <v>0</v>
      </c>
      <c r="J11" s="363">
        <f>G11/F11</f>
        <v>1.2854766301119123</v>
      </c>
      <c r="K11" s="364">
        <f>G11/G41</f>
        <v>0.0019485637980687061</v>
      </c>
    </row>
    <row r="12" spans="1:11" ht="30" customHeight="1">
      <c r="A12" s="393"/>
      <c r="B12" s="635" t="s">
        <v>212</v>
      </c>
      <c r="C12" s="644"/>
      <c r="D12" s="644"/>
      <c r="E12" s="394">
        <v>4159296</v>
      </c>
      <c r="F12" s="432">
        <v>5735752</v>
      </c>
      <c r="G12" s="432">
        <v>5219197.46</v>
      </c>
      <c r="H12" s="432">
        <f>G12</f>
        <v>5219197.46</v>
      </c>
      <c r="I12" s="432">
        <v>0</v>
      </c>
      <c r="J12" s="363">
        <f t="shared" si="0"/>
        <v>0.9099412701246498</v>
      </c>
      <c r="K12" s="364">
        <f>G12/G41</f>
        <v>0.12702774686688803</v>
      </c>
    </row>
    <row r="13" spans="1:11" ht="13.5" customHeight="1">
      <c r="A13" s="392"/>
      <c r="B13" s="391" t="s">
        <v>213</v>
      </c>
      <c r="C13" s="391"/>
      <c r="D13" s="391"/>
      <c r="E13" s="394">
        <v>1866200</v>
      </c>
      <c r="F13" s="432">
        <v>1937399</v>
      </c>
      <c r="G13" s="432">
        <v>1809422.67</v>
      </c>
      <c r="H13" s="432">
        <v>468289</v>
      </c>
      <c r="I13" s="432">
        <v>1341133.67</v>
      </c>
      <c r="J13" s="363">
        <f t="shared" si="0"/>
        <v>0.9339442572232152</v>
      </c>
      <c r="K13" s="364">
        <f>G13/G41</f>
        <v>0.044038740948492236</v>
      </c>
    </row>
    <row r="14" spans="1:11" ht="18" customHeight="1">
      <c r="A14" s="393"/>
      <c r="B14" s="391" t="s">
        <v>214</v>
      </c>
      <c r="C14" s="391"/>
      <c r="D14" s="391"/>
      <c r="E14" s="394">
        <v>57921</v>
      </c>
      <c r="F14" s="432">
        <v>73100</v>
      </c>
      <c r="G14" s="432">
        <v>105708.41</v>
      </c>
      <c r="H14" s="432">
        <v>105708.41</v>
      </c>
      <c r="I14" s="432">
        <v>0</v>
      </c>
      <c r="J14" s="363">
        <f t="shared" si="0"/>
        <v>1.4460794801641588</v>
      </c>
      <c r="K14" s="364">
        <f>G14/G41</f>
        <v>0.002572790405056109</v>
      </c>
    </row>
    <row r="15" spans="1:11" ht="18" customHeight="1">
      <c r="A15" s="393"/>
      <c r="B15" s="391" t="s">
        <v>337</v>
      </c>
      <c r="C15" s="391"/>
      <c r="D15" s="391"/>
      <c r="E15" s="394">
        <v>7994891</v>
      </c>
      <c r="F15" s="432">
        <v>500000</v>
      </c>
      <c r="G15" s="432">
        <v>0</v>
      </c>
      <c r="H15" s="432">
        <v>0</v>
      </c>
      <c r="I15" s="432">
        <v>0</v>
      </c>
      <c r="J15" s="363">
        <f t="shared" si="0"/>
        <v>0</v>
      </c>
      <c r="K15" s="364">
        <f>G15/G41</f>
        <v>0</v>
      </c>
    </row>
    <row r="16" spans="1:11" ht="31.5" customHeight="1">
      <c r="A16" s="393"/>
      <c r="B16" s="635" t="s">
        <v>219</v>
      </c>
      <c r="C16" s="636"/>
      <c r="D16" s="636"/>
      <c r="E16" s="394">
        <v>395000</v>
      </c>
      <c r="F16" s="432">
        <v>982600</v>
      </c>
      <c r="G16" s="432">
        <v>982600</v>
      </c>
      <c r="H16" s="432">
        <v>0</v>
      </c>
      <c r="I16" s="432">
        <v>982600</v>
      </c>
      <c r="J16" s="363">
        <f t="shared" si="0"/>
        <v>1</v>
      </c>
      <c r="K16" s="364">
        <f>G16/G41</f>
        <v>0.023915068365971383</v>
      </c>
    </row>
    <row r="17" spans="1:11" ht="46.5" customHeight="1">
      <c r="A17" s="393"/>
      <c r="B17" s="635" t="s">
        <v>215</v>
      </c>
      <c r="C17" s="636"/>
      <c r="D17" s="636"/>
      <c r="E17" s="394">
        <v>7050</v>
      </c>
      <c r="F17" s="432">
        <v>13000</v>
      </c>
      <c r="G17" s="432">
        <v>19098.15</v>
      </c>
      <c r="H17" s="432">
        <v>19098.15</v>
      </c>
      <c r="I17" s="432">
        <v>0</v>
      </c>
      <c r="J17" s="363">
        <f t="shared" si="0"/>
        <v>1.4690884615384616</v>
      </c>
      <c r="K17" s="364">
        <f>G17/G41</f>
        <v>0.00046482145625236757</v>
      </c>
    </row>
    <row r="18" spans="1:11" ht="45" customHeight="1">
      <c r="A18" s="393"/>
      <c r="B18" s="645" t="s">
        <v>331</v>
      </c>
      <c r="C18" s="646"/>
      <c r="D18" s="647"/>
      <c r="E18" s="394"/>
      <c r="F18" s="432">
        <v>2105471.52</v>
      </c>
      <c r="G18" s="432">
        <v>406055.08</v>
      </c>
      <c r="H18" s="432">
        <v>406055.08</v>
      </c>
      <c r="I18" s="432">
        <v>0</v>
      </c>
      <c r="J18" s="363">
        <f t="shared" si="0"/>
        <v>0.19285707554951872</v>
      </c>
      <c r="K18" s="364"/>
    </row>
    <row r="19" spans="1:11" ht="15.75">
      <c r="A19" s="392"/>
      <c r="B19" s="661" t="s">
        <v>262</v>
      </c>
      <c r="C19" s="662"/>
      <c r="D19" s="662"/>
      <c r="E19" s="395">
        <f>SUM(E20:E22)</f>
        <v>146440</v>
      </c>
      <c r="F19" s="432">
        <f>SUM(F20:F28)</f>
        <v>383025.62</v>
      </c>
      <c r="G19" s="432">
        <f>SUM(G20:G28)</f>
        <v>454371.11</v>
      </c>
      <c r="H19" s="432">
        <f>SUM(H20:H28)</f>
        <v>354168.07</v>
      </c>
      <c r="I19" s="432">
        <f>SUM(I20:I28)</f>
        <v>100203.04</v>
      </c>
      <c r="J19" s="363">
        <f t="shared" si="0"/>
        <v>1.1862681927125396</v>
      </c>
      <c r="K19" s="364">
        <f>G19/G41</f>
        <v>0.01105873820392052</v>
      </c>
    </row>
    <row r="20" spans="1:11" ht="12.75">
      <c r="A20" s="396"/>
      <c r="B20" s="412" t="s">
        <v>114</v>
      </c>
      <c r="C20" s="413"/>
      <c r="D20" s="413"/>
      <c r="E20" s="397">
        <v>50000</v>
      </c>
      <c r="F20" s="433">
        <v>96000</v>
      </c>
      <c r="G20" s="433">
        <v>76977.04</v>
      </c>
      <c r="H20" s="433">
        <v>0</v>
      </c>
      <c r="I20" s="433">
        <v>76977.04</v>
      </c>
      <c r="J20" s="365">
        <f aca="true" t="shared" si="1" ref="J20:J32">G20/F20</f>
        <v>0.8018441666666666</v>
      </c>
      <c r="K20" s="366">
        <f>G20/G41</f>
        <v>0.0018735102526054484</v>
      </c>
    </row>
    <row r="21" spans="1:11" ht="12.75">
      <c r="A21" s="414"/>
      <c r="B21" s="419" t="s">
        <v>100</v>
      </c>
      <c r="C21" s="420"/>
      <c r="D21" s="421"/>
      <c r="E21" s="415">
        <v>96440</v>
      </c>
      <c r="F21" s="433">
        <v>96440</v>
      </c>
      <c r="G21" s="433">
        <v>98537</v>
      </c>
      <c r="H21" s="433">
        <v>98537</v>
      </c>
      <c r="I21" s="433"/>
      <c r="J21" s="365">
        <f t="shared" si="1"/>
        <v>1.021744089589382</v>
      </c>
      <c r="K21" s="366">
        <f>G21/G41</f>
        <v>0.0023982486175226155</v>
      </c>
    </row>
    <row r="22" spans="1:11" ht="11.25" customHeight="1">
      <c r="A22" s="410"/>
      <c r="B22" s="416" t="s">
        <v>216</v>
      </c>
      <c r="C22" s="417"/>
      <c r="D22" s="418"/>
      <c r="E22" s="411"/>
      <c r="F22" s="433">
        <v>2500</v>
      </c>
      <c r="G22" s="433">
        <v>2500</v>
      </c>
      <c r="H22" s="433">
        <v>2500</v>
      </c>
      <c r="I22" s="433">
        <v>0</v>
      </c>
      <c r="J22" s="365">
        <f t="shared" si="1"/>
        <v>1</v>
      </c>
      <c r="K22" s="366">
        <f>G22/G41</f>
        <v>6.0846398244380676E-05</v>
      </c>
    </row>
    <row r="23" spans="1:11" ht="28.5" customHeight="1">
      <c r="A23" s="398"/>
      <c r="B23" s="648" t="s">
        <v>332</v>
      </c>
      <c r="C23" s="649"/>
      <c r="D23" s="649"/>
      <c r="E23" s="398"/>
      <c r="F23" s="433">
        <v>25000</v>
      </c>
      <c r="G23" s="433">
        <v>23226</v>
      </c>
      <c r="H23" s="433">
        <v>0</v>
      </c>
      <c r="I23" s="433">
        <v>23226</v>
      </c>
      <c r="J23" s="365">
        <f t="shared" si="1"/>
        <v>0.92904</v>
      </c>
      <c r="K23" s="366">
        <f>G23/G41</f>
        <v>0.0005652873782495942</v>
      </c>
    </row>
    <row r="24" spans="1:11" ht="12.75">
      <c r="A24" s="398"/>
      <c r="B24" s="655" t="s">
        <v>306</v>
      </c>
      <c r="C24" s="656"/>
      <c r="D24" s="657"/>
      <c r="E24" s="398"/>
      <c r="F24" s="433">
        <v>0</v>
      </c>
      <c r="G24" s="433">
        <v>2.33</v>
      </c>
      <c r="H24" s="433">
        <v>2.33</v>
      </c>
      <c r="I24" s="433"/>
      <c r="J24" s="365" t="s">
        <v>268</v>
      </c>
      <c r="K24" s="366"/>
    </row>
    <row r="25" spans="1:11" ht="36" customHeight="1">
      <c r="A25" s="398"/>
      <c r="B25" s="653" t="s">
        <v>263</v>
      </c>
      <c r="C25" s="654"/>
      <c r="D25" s="654"/>
      <c r="E25" s="398"/>
      <c r="F25" s="433">
        <v>2275.62</v>
      </c>
      <c r="G25" s="433">
        <v>2275.62</v>
      </c>
      <c r="H25" s="433">
        <v>2275.62</v>
      </c>
      <c r="I25" s="433">
        <v>0</v>
      </c>
      <c r="J25" s="365">
        <f t="shared" si="1"/>
        <v>1</v>
      </c>
      <c r="K25" s="366"/>
    </row>
    <row r="26" spans="1:11" ht="12.75" customHeight="1">
      <c r="A26" s="398"/>
      <c r="B26" s="650" t="s">
        <v>333</v>
      </c>
      <c r="C26" s="651"/>
      <c r="D26" s="651"/>
      <c r="E26" s="398"/>
      <c r="F26" s="433">
        <v>48826</v>
      </c>
      <c r="G26" s="433">
        <v>138769.12</v>
      </c>
      <c r="H26" s="433">
        <v>138769.12</v>
      </c>
      <c r="I26" s="433">
        <v>0</v>
      </c>
      <c r="J26" s="365">
        <f t="shared" si="1"/>
        <v>2.8421152664563962</v>
      </c>
      <c r="K26" s="366">
        <f>G26/G41</f>
        <v>0.0033774404558169005</v>
      </c>
    </row>
    <row r="27" spans="1:11" ht="12.75" customHeight="1">
      <c r="A27" s="398"/>
      <c r="B27" s="658" t="s">
        <v>307</v>
      </c>
      <c r="C27" s="659"/>
      <c r="D27" s="660"/>
      <c r="E27" s="398"/>
      <c r="F27" s="433">
        <v>0</v>
      </c>
      <c r="G27" s="433">
        <v>100</v>
      </c>
      <c r="H27" s="433">
        <v>100</v>
      </c>
      <c r="I27" s="433"/>
      <c r="J27" s="365" t="s">
        <v>268</v>
      </c>
      <c r="K27" s="366"/>
    </row>
    <row r="28" spans="1:11" ht="42.75" customHeight="1">
      <c r="A28" s="398"/>
      <c r="B28" s="650" t="s">
        <v>338</v>
      </c>
      <c r="C28" s="651"/>
      <c r="D28" s="651"/>
      <c r="E28" s="398"/>
      <c r="F28" s="433">
        <v>111984</v>
      </c>
      <c r="G28" s="433">
        <v>111984</v>
      </c>
      <c r="H28" s="433">
        <v>111984</v>
      </c>
      <c r="I28" s="433">
        <v>0</v>
      </c>
      <c r="J28" s="365">
        <f t="shared" si="1"/>
        <v>1</v>
      </c>
      <c r="K28" s="366">
        <f>G28/G41</f>
        <v>0.0027255292243994903</v>
      </c>
    </row>
    <row r="29" spans="1:11" ht="15.75">
      <c r="A29" s="392" t="s">
        <v>36</v>
      </c>
      <c r="B29" s="652" t="s">
        <v>217</v>
      </c>
      <c r="C29" s="644"/>
      <c r="D29" s="644"/>
      <c r="E29" s="360">
        <f>SUM(E30:E32)</f>
        <v>10650136</v>
      </c>
      <c r="F29" s="431">
        <f>SUM(F30:F32)</f>
        <v>14801088</v>
      </c>
      <c r="G29" s="431">
        <f>SUM(G30:G32)</f>
        <v>14801088</v>
      </c>
      <c r="H29" s="431">
        <f>SUM(H30:H32)</f>
        <v>14801088</v>
      </c>
      <c r="I29" s="431">
        <f>SUM(I30:I32)</f>
        <v>0</v>
      </c>
      <c r="J29" s="361">
        <f t="shared" si="1"/>
        <v>1</v>
      </c>
      <c r="K29" s="362">
        <f>G29/G41</f>
        <v>0.36023715795924954</v>
      </c>
    </row>
    <row r="30" spans="1:11" ht="17.25" customHeight="1">
      <c r="A30" s="393"/>
      <c r="B30" s="644" t="s">
        <v>103</v>
      </c>
      <c r="C30" s="644"/>
      <c r="D30" s="644"/>
      <c r="E30" s="394">
        <v>8236656</v>
      </c>
      <c r="F30" s="432">
        <v>10191567</v>
      </c>
      <c r="G30" s="432">
        <v>10191567</v>
      </c>
      <c r="H30" s="432">
        <f>G30</f>
        <v>10191567</v>
      </c>
      <c r="I30" s="432">
        <v>0</v>
      </c>
      <c r="J30" s="363">
        <f t="shared" si="1"/>
        <v>1</v>
      </c>
      <c r="K30" s="364">
        <f>G30/G41</f>
        <v>0.24804805776651523</v>
      </c>
    </row>
    <row r="31" spans="1:11" ht="25.5" customHeight="1">
      <c r="A31" s="393"/>
      <c r="B31" s="666" t="s">
        <v>104</v>
      </c>
      <c r="C31" s="638"/>
      <c r="D31" s="638"/>
      <c r="E31" s="394">
        <v>2413480</v>
      </c>
      <c r="F31" s="432">
        <v>3826521</v>
      </c>
      <c r="G31" s="432">
        <v>3826521</v>
      </c>
      <c r="H31" s="432">
        <f>G31</f>
        <v>3826521</v>
      </c>
      <c r="I31" s="432">
        <v>0</v>
      </c>
      <c r="J31" s="363">
        <f t="shared" si="1"/>
        <v>1</v>
      </c>
      <c r="K31" s="364">
        <f>G31/G41</f>
        <v>0.09313200826259432</v>
      </c>
    </row>
    <row r="32" spans="1:11" ht="15.75">
      <c r="A32" s="406"/>
      <c r="B32" s="408" t="s">
        <v>308</v>
      </c>
      <c r="C32" s="405"/>
      <c r="D32" s="409"/>
      <c r="E32" s="407"/>
      <c r="F32" s="432">
        <v>783000</v>
      </c>
      <c r="G32" s="432">
        <v>783000</v>
      </c>
      <c r="H32" s="432">
        <v>783000</v>
      </c>
      <c r="I32" s="432">
        <v>0</v>
      </c>
      <c r="J32" s="363">
        <f t="shared" si="1"/>
        <v>1</v>
      </c>
      <c r="K32" s="364">
        <f>G32/G41</f>
        <v>0.01905709193014003</v>
      </c>
    </row>
    <row r="33" spans="1:11" ht="33.75" customHeight="1">
      <c r="A33" s="399" t="s">
        <v>37</v>
      </c>
      <c r="B33" s="667" t="s">
        <v>108</v>
      </c>
      <c r="C33" s="642"/>
      <c r="D33" s="642"/>
      <c r="E33" s="360">
        <f>SUM(E34:E39)</f>
        <v>6568015</v>
      </c>
      <c r="F33" s="431">
        <f>SUM(F34:F40)</f>
        <v>9041816.91</v>
      </c>
      <c r="G33" s="431">
        <f>SUM(G34:G40)</f>
        <v>8772689.91</v>
      </c>
      <c r="H33" s="431">
        <f>SUM(H34:H40)</f>
        <v>5197896.91</v>
      </c>
      <c r="I33" s="431">
        <f>SUM(I34:I40)</f>
        <v>3574793</v>
      </c>
      <c r="J33" s="361">
        <f>G33/F33</f>
        <v>0.970235296436676</v>
      </c>
      <c r="K33" s="362">
        <f>G33/G41</f>
        <v>0.21351463357532804</v>
      </c>
    </row>
    <row r="34" spans="1:11" ht="15.75">
      <c r="A34" s="393"/>
      <c r="B34" s="391" t="s">
        <v>106</v>
      </c>
      <c r="C34" s="391"/>
      <c r="D34" s="400"/>
      <c r="E34" s="394"/>
      <c r="F34" s="432"/>
      <c r="G34" s="432"/>
      <c r="H34" s="432"/>
      <c r="I34" s="432"/>
      <c r="J34" s="363"/>
      <c r="K34" s="364"/>
    </row>
    <row r="35" spans="1:11" ht="15.75">
      <c r="A35" s="393"/>
      <c r="B35" s="644" t="s">
        <v>110</v>
      </c>
      <c r="C35" s="644"/>
      <c r="D35" s="644"/>
      <c r="E35" s="394">
        <v>5004030</v>
      </c>
      <c r="F35" s="432">
        <v>4506623.91</v>
      </c>
      <c r="G35" s="432">
        <v>4405672.62</v>
      </c>
      <c r="H35" s="432">
        <v>4405672.62</v>
      </c>
      <c r="I35" s="432">
        <v>0</v>
      </c>
      <c r="J35" s="363">
        <f>G35/F35</f>
        <v>0.9775993533039237</v>
      </c>
      <c r="K35" s="364">
        <f>G35/G41</f>
        <v>0.1072277243083536</v>
      </c>
    </row>
    <row r="36" spans="1:11" ht="15.75">
      <c r="A36" s="393"/>
      <c r="B36" s="391" t="s">
        <v>107</v>
      </c>
      <c r="C36" s="391"/>
      <c r="D36" s="391"/>
      <c r="E36" s="391"/>
      <c r="F36" s="434"/>
      <c r="G36" s="432"/>
      <c r="H36" s="432"/>
      <c r="I36" s="432"/>
      <c r="J36" s="367"/>
      <c r="K36" s="364"/>
    </row>
    <row r="37" spans="1:11" ht="15.75">
      <c r="A37" s="393"/>
      <c r="B37" s="644" t="s">
        <v>111</v>
      </c>
      <c r="C37" s="644"/>
      <c r="D37" s="644"/>
      <c r="E37" s="394">
        <v>1275985</v>
      </c>
      <c r="F37" s="434">
        <v>3731412</v>
      </c>
      <c r="G37" s="432">
        <v>3574793</v>
      </c>
      <c r="H37" s="432">
        <v>0</v>
      </c>
      <c r="I37" s="432">
        <v>3574793</v>
      </c>
      <c r="J37" s="363">
        <f>G37/F37</f>
        <v>0.95802688097696</v>
      </c>
      <c r="K37" s="364">
        <f>G37/G41</f>
        <v>0.08700531140768973</v>
      </c>
    </row>
    <row r="38" spans="1:11" ht="15.75">
      <c r="A38" s="393"/>
      <c r="B38" s="391" t="s">
        <v>109</v>
      </c>
      <c r="C38" s="391"/>
      <c r="D38" s="391"/>
      <c r="E38" s="391"/>
      <c r="F38" s="434"/>
      <c r="G38" s="432"/>
      <c r="H38" s="432"/>
      <c r="I38" s="432"/>
      <c r="J38" s="367"/>
      <c r="K38" s="364"/>
    </row>
    <row r="39" spans="1:11" ht="15.75">
      <c r="A39" s="393"/>
      <c r="B39" s="644" t="s">
        <v>112</v>
      </c>
      <c r="C39" s="644"/>
      <c r="D39" s="644"/>
      <c r="E39" s="394">
        <v>288000</v>
      </c>
      <c r="F39" s="434">
        <v>802981</v>
      </c>
      <c r="G39" s="432">
        <v>791424.29</v>
      </c>
      <c r="H39" s="432">
        <v>791424.29</v>
      </c>
      <c r="I39" s="432"/>
      <c r="J39" s="363">
        <f>G39/F39</f>
        <v>0.9856077416526668</v>
      </c>
      <c r="K39" s="364">
        <f>G39/G41</f>
        <v>0.01926212701184649</v>
      </c>
    </row>
    <row r="40" spans="1:11" ht="48" customHeight="1">
      <c r="A40" s="393"/>
      <c r="B40" s="645" t="s">
        <v>264</v>
      </c>
      <c r="C40" s="646"/>
      <c r="D40" s="647"/>
      <c r="E40" s="394"/>
      <c r="F40" s="434">
        <v>800</v>
      </c>
      <c r="G40" s="432">
        <v>800</v>
      </c>
      <c r="H40" s="432">
        <v>800</v>
      </c>
      <c r="I40" s="432"/>
      <c r="J40" s="363"/>
      <c r="K40" s="364"/>
    </row>
    <row r="41" spans="1:12" ht="15.75">
      <c r="A41" s="387"/>
      <c r="B41" s="663" t="s">
        <v>38</v>
      </c>
      <c r="C41" s="664"/>
      <c r="D41" s="665"/>
      <c r="E41" s="387">
        <f>E33+E29+E8</f>
        <v>39046776</v>
      </c>
      <c r="F41" s="435">
        <f>SUM(F8+F29+F33)</f>
        <v>43941313.05</v>
      </c>
      <c r="G41" s="435">
        <f>SUM(G8+G29+G33)</f>
        <v>41087066.31999999</v>
      </c>
      <c r="H41" s="435">
        <f>SUM(H8+H29+H33)</f>
        <v>35088336.61</v>
      </c>
      <c r="I41" s="435">
        <f>SUM(I8+I29+I33)</f>
        <v>5998729.71</v>
      </c>
      <c r="J41" s="368">
        <f>G41/F41</f>
        <v>0.935044118350487</v>
      </c>
      <c r="K41" s="369">
        <f>G41/G41</f>
        <v>1</v>
      </c>
      <c r="L41" s="26"/>
    </row>
  </sheetData>
  <sheetProtection/>
  <mergeCells count="26">
    <mergeCell ref="B41:D41"/>
    <mergeCell ref="B40:D40"/>
    <mergeCell ref="B39:D39"/>
    <mergeCell ref="B28:D28"/>
    <mergeCell ref="B31:D31"/>
    <mergeCell ref="B33:D33"/>
    <mergeCell ref="B35:D35"/>
    <mergeCell ref="B37:D37"/>
    <mergeCell ref="B30:D30"/>
    <mergeCell ref="B18:D18"/>
    <mergeCell ref="B23:D23"/>
    <mergeCell ref="B26:D26"/>
    <mergeCell ref="B29:D29"/>
    <mergeCell ref="B25:D25"/>
    <mergeCell ref="B24:D24"/>
    <mergeCell ref="B27:D27"/>
    <mergeCell ref="B19:D19"/>
    <mergeCell ref="A5:G5"/>
    <mergeCell ref="J5:K5"/>
    <mergeCell ref="B16:D16"/>
    <mergeCell ref="B17:D17"/>
    <mergeCell ref="H6:I6"/>
    <mergeCell ref="B9:D9"/>
    <mergeCell ref="B10:C10"/>
    <mergeCell ref="B11:D11"/>
    <mergeCell ref="B12:D1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74" r:id="rId3"/>
  <headerFooter alignWithMargins="0"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4"/>
  <sheetViews>
    <sheetView view="pageBreakPreview" zoomScale="75" zoomScaleSheetLayoutView="75" zoomScalePageLayoutView="0" workbookViewId="0" topLeftCell="A62">
      <selection activeCell="I92" sqref="I92"/>
    </sheetView>
  </sheetViews>
  <sheetFormatPr defaultColWidth="9.140625" defaultRowHeight="12.75"/>
  <cols>
    <col min="4" max="4" width="9.28125" style="0" bestFit="1" customWidth="1"/>
    <col min="6" max="6" width="30.421875" style="0" customWidth="1"/>
    <col min="7" max="7" width="5.28125" style="0" hidden="1" customWidth="1"/>
    <col min="8" max="8" width="24.140625" style="0" customWidth="1"/>
    <col min="9" max="9" width="19.140625" style="0" bestFit="1" customWidth="1"/>
    <col min="10" max="11" width="19.140625" style="0" customWidth="1"/>
    <col min="12" max="12" width="12.421875" style="0" customWidth="1"/>
    <col min="13" max="13" width="11.57421875" style="0" bestFit="1" customWidth="1"/>
  </cols>
  <sheetData>
    <row r="1" spans="9:11" ht="15">
      <c r="I1" s="1" t="s">
        <v>293</v>
      </c>
      <c r="J1" s="1"/>
      <c r="K1" s="1"/>
    </row>
    <row r="2" spans="9:11" ht="15">
      <c r="I2" s="1" t="s">
        <v>224</v>
      </c>
      <c r="J2" s="1"/>
      <c r="K2" s="1"/>
    </row>
    <row r="3" spans="2:13" ht="15.75">
      <c r="B3" s="167"/>
      <c r="C3" s="166"/>
      <c r="D3" s="166"/>
      <c r="E3" s="166"/>
      <c r="F3" s="166"/>
      <c r="G3" s="168"/>
      <c r="H3" s="169"/>
      <c r="I3" s="173" t="s">
        <v>208</v>
      </c>
      <c r="J3" s="173"/>
      <c r="K3" s="173"/>
      <c r="L3" s="166"/>
      <c r="M3" s="166"/>
    </row>
    <row r="4" spans="2:13" ht="15.75">
      <c r="B4" s="167"/>
      <c r="C4" s="166"/>
      <c r="D4" s="166"/>
      <c r="E4" s="166"/>
      <c r="F4" s="166"/>
      <c r="G4" s="168"/>
      <c r="H4" s="169"/>
      <c r="I4" s="173" t="s">
        <v>207</v>
      </c>
      <c r="J4" s="173"/>
      <c r="K4" s="173"/>
      <c r="L4" s="166"/>
      <c r="M4" s="166"/>
    </row>
    <row r="5" spans="2:13" ht="15.75">
      <c r="B5" s="167"/>
      <c r="C5" s="166"/>
      <c r="D5" s="166"/>
      <c r="E5" s="166"/>
      <c r="F5" s="166"/>
      <c r="G5" s="168"/>
      <c r="H5" s="169"/>
      <c r="I5" s="168"/>
      <c r="J5" s="168"/>
      <c r="K5" s="168"/>
      <c r="L5" s="166"/>
      <c r="M5" s="166"/>
    </row>
    <row r="6" spans="2:13" ht="13.5">
      <c r="B6" s="729" t="s">
        <v>296</v>
      </c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</row>
    <row r="7" spans="2:13" ht="15.75">
      <c r="B7" s="167"/>
      <c r="C7" s="166"/>
      <c r="D7" s="731"/>
      <c r="E7" s="731"/>
      <c r="F7" s="731"/>
      <c r="G7" s="731"/>
      <c r="H7" s="731"/>
      <c r="I7" s="731"/>
      <c r="J7" s="280"/>
      <c r="K7" s="280"/>
      <c r="L7" s="166"/>
      <c r="M7" s="166"/>
    </row>
    <row r="8" spans="2:13" ht="16.5" thickBot="1">
      <c r="B8" s="167"/>
      <c r="C8" s="170"/>
      <c r="D8" s="170"/>
      <c r="E8" s="171"/>
      <c r="F8" s="171"/>
      <c r="G8" s="171"/>
      <c r="H8" s="732"/>
      <c r="I8" s="733"/>
      <c r="J8" s="281"/>
      <c r="K8" s="281"/>
      <c r="L8" s="166"/>
      <c r="M8" s="166"/>
    </row>
    <row r="9" spans="1:13" s="192" customFormat="1" ht="52.5" customHeight="1">
      <c r="A9" s="186" t="s">
        <v>33</v>
      </c>
      <c r="B9" s="186" t="s">
        <v>92</v>
      </c>
      <c r="C9" s="187" t="s">
        <v>34</v>
      </c>
      <c r="D9" s="188"/>
      <c r="E9" s="188"/>
      <c r="F9" s="189"/>
      <c r="G9" s="190" t="s">
        <v>137</v>
      </c>
      <c r="H9" s="190" t="s">
        <v>115</v>
      </c>
      <c r="I9" s="191" t="s">
        <v>47</v>
      </c>
      <c r="J9" s="738" t="s">
        <v>241</v>
      </c>
      <c r="K9" s="739"/>
      <c r="L9" s="190" t="s">
        <v>4</v>
      </c>
      <c r="M9" s="190" t="s">
        <v>113</v>
      </c>
    </row>
    <row r="10" spans="1:13" s="192" customFormat="1" ht="50.25" customHeight="1">
      <c r="A10" s="193"/>
      <c r="B10" s="193"/>
      <c r="C10" s="194"/>
      <c r="D10" s="195"/>
      <c r="E10" s="195"/>
      <c r="F10" s="196"/>
      <c r="G10" s="197" t="s">
        <v>138</v>
      </c>
      <c r="H10" s="375" t="s">
        <v>139</v>
      </c>
      <c r="I10" s="373" t="s">
        <v>297</v>
      </c>
      <c r="J10" s="374" t="s">
        <v>242</v>
      </c>
      <c r="K10" s="374" t="s">
        <v>243</v>
      </c>
      <c r="L10" s="198" t="s">
        <v>140</v>
      </c>
      <c r="M10" s="198"/>
    </row>
    <row r="11" spans="1:13" s="192" customFormat="1" ht="16.5" thickBot="1">
      <c r="A11" s="199">
        <v>1</v>
      </c>
      <c r="B11" s="199">
        <v>2</v>
      </c>
      <c r="C11" s="200"/>
      <c r="D11" s="201">
        <v>3</v>
      </c>
      <c r="E11" s="201"/>
      <c r="F11" s="202"/>
      <c r="G11" s="203">
        <v>4</v>
      </c>
      <c r="H11" s="203">
        <v>4</v>
      </c>
      <c r="I11" s="203">
        <v>5</v>
      </c>
      <c r="J11" s="203">
        <v>6</v>
      </c>
      <c r="K11" s="203">
        <v>7</v>
      </c>
      <c r="L11" s="203">
        <v>8</v>
      </c>
      <c r="M11" s="203">
        <v>9</v>
      </c>
    </row>
    <row r="12" spans="1:13" ht="16.5" thickTop="1">
      <c r="A12" s="260" t="s">
        <v>35</v>
      </c>
      <c r="B12" s="204"/>
      <c r="C12" s="205" t="s">
        <v>131</v>
      </c>
      <c r="D12" s="206"/>
      <c r="E12" s="206"/>
      <c r="F12" s="207"/>
      <c r="G12" s="208">
        <f>G14+G22+G31+G34+G41+G42+G45+G54</f>
        <v>21804525</v>
      </c>
      <c r="H12" s="302">
        <f>H14+H22+H31+H34+H41+H42+H45+H54+H48</f>
        <v>20098408.14</v>
      </c>
      <c r="I12" s="302">
        <f>I14+I22+I31+I34+I41+I42+I45+I54+I48</f>
        <v>17513288.409999996</v>
      </c>
      <c r="J12" s="302">
        <f>J14+J22+J31+J34+J41+J42+J45+J54+J48</f>
        <v>15089351.700000001</v>
      </c>
      <c r="K12" s="302">
        <f>K14+K22+K31+K34+K41+K42+K45+K54+K48</f>
        <v>2423936.71</v>
      </c>
      <c r="L12" s="209">
        <f>I12/H12</f>
        <v>0.8713768915432123</v>
      </c>
      <c r="M12" s="270">
        <f>I12/I86</f>
        <v>0.4262482084654225</v>
      </c>
    </row>
    <row r="13" spans="1:13" ht="15.75">
      <c r="A13" s="261"/>
      <c r="B13" s="210"/>
      <c r="C13" s="211"/>
      <c r="D13" s="212"/>
      <c r="E13" s="206"/>
      <c r="F13" s="207"/>
      <c r="G13" s="39"/>
      <c r="H13" s="303"/>
      <c r="I13" s="245"/>
      <c r="J13" s="245"/>
      <c r="K13" s="213"/>
      <c r="L13" s="180"/>
      <c r="M13" s="99"/>
    </row>
    <row r="14" spans="1:13" ht="15.75">
      <c r="A14" s="261"/>
      <c r="B14" s="210"/>
      <c r="C14" s="734" t="s">
        <v>141</v>
      </c>
      <c r="D14" s="735"/>
      <c r="E14" s="736"/>
      <c r="F14" s="737"/>
      <c r="G14" s="214">
        <f>SUM(G15:G21)</f>
        <v>6611046</v>
      </c>
      <c r="H14" s="299">
        <f>SUM(H15:H21)</f>
        <v>7705294</v>
      </c>
      <c r="I14" s="216">
        <f>SUM(I15:I21)</f>
        <v>7742106.23</v>
      </c>
      <c r="J14" s="228">
        <f>SUM(J15:J21)</f>
        <v>7742106.23</v>
      </c>
      <c r="K14" s="216">
        <f>SUM(K15:K21)</f>
        <v>0</v>
      </c>
      <c r="L14" s="209">
        <f aca="true" t="shared" si="0" ref="L14:L65">I14/H14</f>
        <v>1.0047775243877781</v>
      </c>
      <c r="M14" s="270">
        <f>I14/I86</f>
        <v>0.18843171156835228</v>
      </c>
    </row>
    <row r="15" spans="1:13" ht="15.75">
      <c r="A15" s="261"/>
      <c r="B15" s="210" t="s">
        <v>142</v>
      </c>
      <c r="C15" s="728" t="s">
        <v>143</v>
      </c>
      <c r="D15" s="713"/>
      <c r="E15" s="713"/>
      <c r="F15" s="714"/>
      <c r="G15" s="217">
        <v>1020677</v>
      </c>
      <c r="H15" s="300">
        <v>1524292</v>
      </c>
      <c r="I15" s="219">
        <v>1401489.63</v>
      </c>
      <c r="J15" s="219">
        <f aca="true" t="shared" si="1" ref="J15:J21">I15</f>
        <v>1401489.63</v>
      </c>
      <c r="K15" s="219">
        <v>0</v>
      </c>
      <c r="L15" s="220">
        <f t="shared" si="0"/>
        <v>0.9194364531205307</v>
      </c>
      <c r="M15" s="271">
        <f>I15/I86</f>
        <v>0.034110238464939886</v>
      </c>
    </row>
    <row r="16" spans="1:13" ht="15.75">
      <c r="A16" s="261"/>
      <c r="B16" s="210" t="s">
        <v>144</v>
      </c>
      <c r="C16" s="728" t="s">
        <v>145</v>
      </c>
      <c r="D16" s="713"/>
      <c r="E16" s="713"/>
      <c r="F16" s="714"/>
      <c r="G16" s="217">
        <v>5081183</v>
      </c>
      <c r="H16" s="300">
        <v>5415590</v>
      </c>
      <c r="I16" s="219">
        <v>5577690</v>
      </c>
      <c r="J16" s="219">
        <f t="shared" si="1"/>
        <v>5577690</v>
      </c>
      <c r="K16" s="219">
        <v>0</v>
      </c>
      <c r="L16" s="220">
        <f t="shared" si="0"/>
        <v>1.0299321034273274</v>
      </c>
      <c r="M16" s="271">
        <f>I16/I86</f>
        <v>0.13575293880947986</v>
      </c>
    </row>
    <row r="17" spans="1:13" ht="15.75">
      <c r="A17" s="261"/>
      <c r="B17" s="210" t="s">
        <v>146</v>
      </c>
      <c r="C17" s="728" t="s">
        <v>147</v>
      </c>
      <c r="D17" s="713"/>
      <c r="E17" s="713"/>
      <c r="F17" s="714"/>
      <c r="G17" s="217">
        <v>63555</v>
      </c>
      <c r="H17" s="300">
        <v>74824</v>
      </c>
      <c r="I17" s="219">
        <v>73754.24</v>
      </c>
      <c r="J17" s="219">
        <f t="shared" si="1"/>
        <v>73754.24</v>
      </c>
      <c r="K17" s="219">
        <v>0</v>
      </c>
      <c r="L17" s="220">
        <f t="shared" si="0"/>
        <v>0.985702983000107</v>
      </c>
      <c r="M17" s="271">
        <f>I17/I86</f>
        <v>0.0017950719437006526</v>
      </c>
    </row>
    <row r="18" spans="1:13" ht="15.75">
      <c r="A18" s="261"/>
      <c r="B18" s="210" t="s">
        <v>148</v>
      </c>
      <c r="C18" s="728" t="s">
        <v>149</v>
      </c>
      <c r="D18" s="713"/>
      <c r="E18" s="713"/>
      <c r="F18" s="714"/>
      <c r="G18" s="217">
        <v>189631</v>
      </c>
      <c r="H18" s="300">
        <v>271788</v>
      </c>
      <c r="I18" s="219">
        <v>305977.16</v>
      </c>
      <c r="J18" s="219">
        <f t="shared" si="1"/>
        <v>305977.16</v>
      </c>
      <c r="K18" s="219">
        <v>0</v>
      </c>
      <c r="L18" s="220">
        <f t="shared" si="0"/>
        <v>1.1257934860994598</v>
      </c>
      <c r="M18" s="271">
        <f>I18/I86</f>
        <v>0.007447043252417834</v>
      </c>
    </row>
    <row r="19" spans="1:13" ht="32.25" customHeight="1">
      <c r="A19" s="261"/>
      <c r="B19" s="221" t="s">
        <v>150</v>
      </c>
      <c r="C19" s="672" t="s">
        <v>151</v>
      </c>
      <c r="D19" s="720"/>
      <c r="E19" s="720"/>
      <c r="F19" s="674"/>
      <c r="G19" s="217">
        <v>16000</v>
      </c>
      <c r="H19" s="300">
        <v>8800</v>
      </c>
      <c r="I19" s="219">
        <v>6622.07</v>
      </c>
      <c r="J19" s="219">
        <f t="shared" si="1"/>
        <v>6622.07</v>
      </c>
      <c r="K19" s="219">
        <v>0</v>
      </c>
      <c r="L19" s="220">
        <f t="shared" si="0"/>
        <v>0.7525079545454545</v>
      </c>
      <c r="M19" s="271">
        <f>I19/I86</f>
        <v>0.00016117164336886637</v>
      </c>
    </row>
    <row r="20" spans="1:13" ht="15.75">
      <c r="A20" s="261"/>
      <c r="B20" s="210" t="s">
        <v>152</v>
      </c>
      <c r="C20" s="728" t="s">
        <v>153</v>
      </c>
      <c r="D20" s="713"/>
      <c r="E20" s="713"/>
      <c r="F20" s="714"/>
      <c r="G20" s="217">
        <v>80000</v>
      </c>
      <c r="H20" s="300">
        <v>30000</v>
      </c>
      <c r="I20" s="219">
        <v>36528</v>
      </c>
      <c r="J20" s="219">
        <f t="shared" si="1"/>
        <v>36528</v>
      </c>
      <c r="K20" s="219">
        <v>0</v>
      </c>
      <c r="L20" s="220">
        <f t="shared" si="0"/>
        <v>1.2176</v>
      </c>
      <c r="M20" s="271">
        <f>I20/I86</f>
        <v>0.000889038894028295</v>
      </c>
    </row>
    <row r="21" spans="1:13" ht="15.75">
      <c r="A21" s="261"/>
      <c r="B21" s="210" t="s">
        <v>154</v>
      </c>
      <c r="C21" s="728" t="s">
        <v>155</v>
      </c>
      <c r="D21" s="713"/>
      <c r="E21" s="713"/>
      <c r="F21" s="714"/>
      <c r="G21" s="217">
        <v>160000</v>
      </c>
      <c r="H21" s="300">
        <v>380000</v>
      </c>
      <c r="I21" s="219">
        <v>340045.13</v>
      </c>
      <c r="J21" s="219">
        <f t="shared" si="1"/>
        <v>340045.13</v>
      </c>
      <c r="K21" s="219">
        <v>0</v>
      </c>
      <c r="L21" s="220">
        <f t="shared" si="0"/>
        <v>0.8948556052631579</v>
      </c>
      <c r="M21" s="271">
        <f>I21/I86</f>
        <v>0.00827620856041688</v>
      </c>
    </row>
    <row r="22" spans="1:13" ht="15.75">
      <c r="A22" s="261"/>
      <c r="B22" s="210"/>
      <c r="C22" s="694" t="s">
        <v>157</v>
      </c>
      <c r="D22" s="695"/>
      <c r="E22" s="206"/>
      <c r="F22" s="207"/>
      <c r="G22" s="214">
        <f>SUM(G24:G29)</f>
        <v>498900</v>
      </c>
      <c r="H22" s="298">
        <f>SUM(H23:H30)</f>
        <v>600485</v>
      </c>
      <c r="I22" s="298">
        <f>SUM(I23:I30)</f>
        <v>694668.53</v>
      </c>
      <c r="J22" s="298">
        <f>SUM(J23:J30)</f>
        <v>694668.53</v>
      </c>
      <c r="K22" s="298">
        <f>SUM(K23:K30)</f>
        <v>0</v>
      </c>
      <c r="L22" s="209">
        <f t="shared" si="0"/>
        <v>1.156845766338876</v>
      </c>
      <c r="M22" s="270">
        <f>I22/I86</f>
        <v>0.016907231209687405</v>
      </c>
    </row>
    <row r="23" spans="1:13" s="35" customFormat="1" ht="15.75">
      <c r="A23" s="261"/>
      <c r="B23" s="210" t="s">
        <v>156</v>
      </c>
      <c r="C23" s="715" t="s">
        <v>237</v>
      </c>
      <c r="D23" s="716"/>
      <c r="E23" s="716"/>
      <c r="F23" s="717"/>
      <c r="G23" s="218"/>
      <c r="H23" s="300">
        <v>1000</v>
      </c>
      <c r="I23" s="219">
        <v>40</v>
      </c>
      <c r="J23" s="219">
        <f>I23</f>
        <v>40</v>
      </c>
      <c r="K23" s="219">
        <v>0</v>
      </c>
      <c r="L23" s="209">
        <f t="shared" si="0"/>
        <v>0.04</v>
      </c>
      <c r="M23" s="271">
        <f>I23/I86</f>
        <v>9.735423719100909E-07</v>
      </c>
    </row>
    <row r="24" spans="1:13" ht="15.75">
      <c r="A24" s="261"/>
      <c r="B24" s="210" t="s">
        <v>158</v>
      </c>
      <c r="C24" s="710" t="s">
        <v>159</v>
      </c>
      <c r="D24" s="713"/>
      <c r="E24" s="713"/>
      <c r="F24" s="714"/>
      <c r="G24" s="217">
        <v>37000</v>
      </c>
      <c r="H24" s="300">
        <v>50000</v>
      </c>
      <c r="I24" s="219">
        <v>35093</v>
      </c>
      <c r="J24" s="219">
        <f aca="true" t="shared" si="2" ref="J24:J30">I24</f>
        <v>35093</v>
      </c>
      <c r="K24" s="219">
        <v>0</v>
      </c>
      <c r="L24" s="220">
        <f t="shared" si="0"/>
        <v>0.70186</v>
      </c>
      <c r="M24" s="271">
        <f>I24/I86</f>
        <v>0.0008541130614360204</v>
      </c>
    </row>
    <row r="25" spans="1:13" ht="15.75">
      <c r="A25" s="261"/>
      <c r="B25" s="210" t="s">
        <v>160</v>
      </c>
      <c r="C25" s="710" t="s">
        <v>161</v>
      </c>
      <c r="D25" s="713"/>
      <c r="E25" s="713"/>
      <c r="F25" s="714"/>
      <c r="G25" s="217">
        <v>43500</v>
      </c>
      <c r="H25" s="300">
        <v>50000</v>
      </c>
      <c r="I25" s="219">
        <v>76095.2</v>
      </c>
      <c r="J25" s="219">
        <f t="shared" si="2"/>
        <v>76095.2</v>
      </c>
      <c r="K25" s="219">
        <v>0</v>
      </c>
      <c r="L25" s="220">
        <f t="shared" si="0"/>
        <v>1.521904</v>
      </c>
      <c r="M25" s="271">
        <f>I25/I86</f>
        <v>0.0018520475374743184</v>
      </c>
    </row>
    <row r="26" spans="1:13" ht="33" customHeight="1">
      <c r="A26" s="261"/>
      <c r="B26" s="221" t="s">
        <v>162</v>
      </c>
      <c r="C26" s="672" t="s">
        <v>163</v>
      </c>
      <c r="D26" s="720"/>
      <c r="E26" s="720"/>
      <c r="F26" s="674"/>
      <c r="G26" s="267">
        <v>210000</v>
      </c>
      <c r="H26" s="300">
        <v>229685</v>
      </c>
      <c r="I26" s="219">
        <v>229685.19</v>
      </c>
      <c r="J26" s="219">
        <f t="shared" si="2"/>
        <v>229685.19</v>
      </c>
      <c r="K26" s="269">
        <v>0</v>
      </c>
      <c r="L26" s="243">
        <f t="shared" si="0"/>
        <v>1.0000008272198881</v>
      </c>
      <c r="M26" s="272">
        <f>I26/I86</f>
        <v>0.005590206616630497</v>
      </c>
    </row>
    <row r="27" spans="1:13" ht="15.75">
      <c r="A27" s="261"/>
      <c r="B27" s="221" t="s">
        <v>164</v>
      </c>
      <c r="C27" s="672" t="s">
        <v>321</v>
      </c>
      <c r="D27" s="720"/>
      <c r="E27" s="720"/>
      <c r="F27" s="674"/>
      <c r="G27" s="267">
        <v>200000</v>
      </c>
      <c r="H27" s="300">
        <v>248000</v>
      </c>
      <c r="I27" s="219">
        <v>324319.92</v>
      </c>
      <c r="J27" s="219">
        <f t="shared" si="2"/>
        <v>324319.92</v>
      </c>
      <c r="K27" s="219">
        <v>0</v>
      </c>
      <c r="L27" s="220">
        <f t="shared" si="0"/>
        <v>1.3077416129032258</v>
      </c>
      <c r="M27" s="271">
        <f>I27/I86</f>
        <v>0.007893479604362272</v>
      </c>
    </row>
    <row r="28" spans="1:13" ht="15.75">
      <c r="A28" s="261"/>
      <c r="B28" s="221" t="s">
        <v>164</v>
      </c>
      <c r="C28" s="672" t="s">
        <v>322</v>
      </c>
      <c r="D28" s="720"/>
      <c r="E28" s="720"/>
      <c r="F28" s="674"/>
      <c r="G28" s="217">
        <v>5400</v>
      </c>
      <c r="H28" s="300">
        <v>5000</v>
      </c>
      <c r="I28" s="219">
        <v>2552.95</v>
      </c>
      <c r="J28" s="219">
        <f t="shared" si="2"/>
        <v>2552.95</v>
      </c>
      <c r="K28" s="219">
        <v>0</v>
      </c>
      <c r="L28" s="220">
        <f t="shared" si="0"/>
        <v>0.51059</v>
      </c>
      <c r="M28" s="271">
        <f>I28/I86</f>
        <v>6.213512495919665E-05</v>
      </c>
    </row>
    <row r="29" spans="1:13" ht="15.75">
      <c r="A29" s="261"/>
      <c r="B29" s="223" t="s">
        <v>99</v>
      </c>
      <c r="C29" s="710" t="s">
        <v>165</v>
      </c>
      <c r="D29" s="721"/>
      <c r="E29" s="721"/>
      <c r="F29" s="722"/>
      <c r="G29" s="224">
        <v>3000</v>
      </c>
      <c r="H29" s="303">
        <v>3000</v>
      </c>
      <c r="I29" s="226">
        <v>3062.91</v>
      </c>
      <c r="J29" s="219">
        <f t="shared" si="2"/>
        <v>3062.91</v>
      </c>
      <c r="K29" s="226">
        <v>0</v>
      </c>
      <c r="L29" s="220">
        <f t="shared" si="0"/>
        <v>1.02097</v>
      </c>
      <c r="M29" s="271">
        <f>I29/I86</f>
        <v>7.45468166586784E-05</v>
      </c>
    </row>
    <row r="30" spans="1:13" ht="15.75">
      <c r="A30" s="261"/>
      <c r="B30" s="223" t="s">
        <v>253</v>
      </c>
      <c r="C30" s="675" t="s">
        <v>254</v>
      </c>
      <c r="D30" s="676"/>
      <c r="E30" s="676"/>
      <c r="F30" s="677"/>
      <c r="G30" s="224"/>
      <c r="H30" s="303">
        <v>13800</v>
      </c>
      <c r="I30" s="226">
        <v>23819.36</v>
      </c>
      <c r="J30" s="219">
        <f t="shared" si="2"/>
        <v>23819.36</v>
      </c>
      <c r="K30" s="226">
        <v>0</v>
      </c>
      <c r="L30" s="220">
        <f t="shared" si="0"/>
        <v>1.726040579710145</v>
      </c>
      <c r="M30" s="271">
        <f>I30/I86</f>
        <v>0.0005797289057945086</v>
      </c>
    </row>
    <row r="31" spans="1:13" ht="15.75">
      <c r="A31" s="261"/>
      <c r="B31" s="227"/>
      <c r="C31" s="694" t="s">
        <v>166</v>
      </c>
      <c r="D31" s="695"/>
      <c r="E31" s="695"/>
      <c r="F31" s="696"/>
      <c r="G31" s="215">
        <v>67781</v>
      </c>
      <c r="H31" s="299">
        <f>SUM(H32:H33)</f>
        <v>62281</v>
      </c>
      <c r="I31" s="299">
        <f>SUM(I32:I33)</f>
        <v>80060.77</v>
      </c>
      <c r="J31" s="299">
        <f>SUM(J32:J33)</f>
        <v>80060.77</v>
      </c>
      <c r="K31" s="299">
        <f>SUM(K32:K33)</f>
        <v>0</v>
      </c>
      <c r="L31" s="209">
        <f t="shared" si="0"/>
        <v>1.2854766301119123</v>
      </c>
      <c r="M31" s="270">
        <f>I31/I86</f>
        <v>0.0019485637980687061</v>
      </c>
    </row>
    <row r="32" spans="1:13" ht="32.25" customHeight="1">
      <c r="A32" s="261"/>
      <c r="B32" s="221" t="s">
        <v>97</v>
      </c>
      <c r="C32" s="693" t="s">
        <v>167</v>
      </c>
      <c r="D32" s="718"/>
      <c r="E32" s="718"/>
      <c r="F32" s="719"/>
      <c r="G32" s="268"/>
      <c r="H32" s="300">
        <v>60281</v>
      </c>
      <c r="I32" s="219">
        <v>78027.5</v>
      </c>
      <c r="J32" s="219">
        <f>I32</f>
        <v>78027.5</v>
      </c>
      <c r="K32" s="219"/>
      <c r="L32" s="220">
        <f t="shared" si="0"/>
        <v>1.2943962442560675</v>
      </c>
      <c r="M32" s="271">
        <f>I32/I86</f>
        <v>0.0018990769356053653</v>
      </c>
    </row>
    <row r="33" spans="1:13" ht="76.5" customHeight="1">
      <c r="A33" s="261"/>
      <c r="B33" s="221" t="s">
        <v>168</v>
      </c>
      <c r="C33" s="672" t="s">
        <v>238</v>
      </c>
      <c r="D33" s="720"/>
      <c r="E33" s="720"/>
      <c r="F33" s="674"/>
      <c r="G33" s="267"/>
      <c r="H33" s="304">
        <v>2000</v>
      </c>
      <c r="I33" s="265">
        <v>2033.27</v>
      </c>
      <c r="J33" s="265">
        <f>I33</f>
        <v>2033.27</v>
      </c>
      <c r="K33" s="265"/>
      <c r="L33" s="266">
        <f t="shared" si="0"/>
        <v>1.016635</v>
      </c>
      <c r="M33" s="275">
        <f>I33/I86</f>
        <v>4.9486862463340756E-05</v>
      </c>
    </row>
    <row r="34" spans="1:13" ht="15.75">
      <c r="A34" s="261"/>
      <c r="B34" s="229"/>
      <c r="C34" s="707" t="s">
        <v>169</v>
      </c>
      <c r="D34" s="723"/>
      <c r="E34" s="723"/>
      <c r="F34" s="724"/>
      <c r="G34" s="230">
        <v>1866200</v>
      </c>
      <c r="H34" s="305">
        <f>SUM(H35:H40)</f>
        <v>1937399</v>
      </c>
      <c r="I34" s="231">
        <f>SUM(I35:I40)</f>
        <v>1809422.67</v>
      </c>
      <c r="J34" s="231">
        <f>SUM(J35:J40)</f>
        <v>468289</v>
      </c>
      <c r="K34" s="231">
        <f>SUM(K35:K40)</f>
        <v>1341133.67</v>
      </c>
      <c r="L34" s="232">
        <f t="shared" si="0"/>
        <v>0.9339442572232152</v>
      </c>
      <c r="M34" s="270">
        <f>I34/I86</f>
        <v>0.044038740948492236</v>
      </c>
    </row>
    <row r="35" spans="1:13" s="179" customFormat="1" ht="62.25" customHeight="1">
      <c r="A35" s="454"/>
      <c r="B35" s="469" t="s">
        <v>168</v>
      </c>
      <c r="C35" s="725" t="s">
        <v>170</v>
      </c>
      <c r="D35" s="726"/>
      <c r="E35" s="726"/>
      <c r="F35" s="727"/>
      <c r="G35" s="456"/>
      <c r="H35" s="470">
        <v>465916</v>
      </c>
      <c r="I35" s="457">
        <v>448103.15</v>
      </c>
      <c r="J35" s="457">
        <f>I35</f>
        <v>448103.15</v>
      </c>
      <c r="K35" s="457"/>
      <c r="L35" s="458">
        <f t="shared" si="0"/>
        <v>0.9617681084143923</v>
      </c>
      <c r="M35" s="459">
        <f>I35/I86</f>
        <v>0.01090618508778458</v>
      </c>
    </row>
    <row r="36" spans="1:13" ht="35.25" customHeight="1">
      <c r="A36" s="261"/>
      <c r="B36" s="221" t="s">
        <v>171</v>
      </c>
      <c r="C36" s="693" t="s">
        <v>172</v>
      </c>
      <c r="D36" s="673"/>
      <c r="E36" s="673"/>
      <c r="F36" s="674"/>
      <c r="G36" s="225"/>
      <c r="H36" s="303">
        <v>24564</v>
      </c>
      <c r="I36" s="226">
        <v>20185.85</v>
      </c>
      <c r="J36" s="226">
        <f>I36</f>
        <v>20185.85</v>
      </c>
      <c r="K36" s="226"/>
      <c r="L36" s="220">
        <f t="shared" si="0"/>
        <v>0.8217655919231395</v>
      </c>
      <c r="M36" s="271">
        <f>I36/I86</f>
        <v>0.0004912945072005326</v>
      </c>
    </row>
    <row r="37" spans="1:13" ht="36" customHeight="1">
      <c r="A37" s="261"/>
      <c r="B37" s="221" t="s">
        <v>173</v>
      </c>
      <c r="C37" s="693" t="s">
        <v>174</v>
      </c>
      <c r="D37" s="673"/>
      <c r="E37" s="673"/>
      <c r="F37" s="674"/>
      <c r="G37" s="218"/>
      <c r="H37" s="300">
        <v>10000</v>
      </c>
      <c r="I37" s="219">
        <v>0</v>
      </c>
      <c r="J37" s="219"/>
      <c r="K37" s="219">
        <f>I37</f>
        <v>0</v>
      </c>
      <c r="L37" s="220">
        <f t="shared" si="0"/>
        <v>0</v>
      </c>
      <c r="M37" s="271">
        <f>I37/I86</f>
        <v>0</v>
      </c>
    </row>
    <row r="38" spans="1:13" ht="30.75" customHeight="1">
      <c r="A38" s="261"/>
      <c r="B38" s="221" t="s">
        <v>175</v>
      </c>
      <c r="C38" s="693" t="s">
        <v>176</v>
      </c>
      <c r="D38" s="673"/>
      <c r="E38" s="673"/>
      <c r="F38" s="674"/>
      <c r="G38" s="218"/>
      <c r="H38" s="300">
        <v>1320000</v>
      </c>
      <c r="I38" s="219">
        <v>1268214.46</v>
      </c>
      <c r="J38" s="219"/>
      <c r="K38" s="219">
        <f>I38</f>
        <v>1268214.46</v>
      </c>
      <c r="L38" s="220">
        <f t="shared" si="0"/>
        <v>0.9607685303030302</v>
      </c>
      <c r="M38" s="271">
        <f>I38/I86</f>
        <v>0.030866512836976875</v>
      </c>
    </row>
    <row r="39" spans="1:13" ht="15.75">
      <c r="A39" s="261"/>
      <c r="B39" s="221" t="s">
        <v>239</v>
      </c>
      <c r="C39" s="701" t="s">
        <v>240</v>
      </c>
      <c r="D39" s="702"/>
      <c r="E39" s="702"/>
      <c r="F39" s="703"/>
      <c r="G39" s="218"/>
      <c r="H39" s="300">
        <v>56919</v>
      </c>
      <c r="I39" s="219">
        <v>56919.21</v>
      </c>
      <c r="J39" s="219"/>
      <c r="K39" s="219">
        <f>I39</f>
        <v>56919.21</v>
      </c>
      <c r="L39" s="220">
        <f t="shared" si="0"/>
        <v>1.0000036894534339</v>
      </c>
      <c r="M39" s="271">
        <f>L39/I86</f>
        <v>2.4338649093733448E-08</v>
      </c>
    </row>
    <row r="40" spans="1:13" ht="33" customHeight="1">
      <c r="A40" s="261"/>
      <c r="B40" s="221" t="s">
        <v>177</v>
      </c>
      <c r="C40" s="710" t="s">
        <v>178</v>
      </c>
      <c r="D40" s="711"/>
      <c r="E40" s="711"/>
      <c r="F40" s="712"/>
      <c r="G40" s="218"/>
      <c r="H40" s="300">
        <v>60000</v>
      </c>
      <c r="I40" s="219">
        <v>16000</v>
      </c>
      <c r="J40" s="219"/>
      <c r="K40" s="219">
        <f>I40</f>
        <v>16000</v>
      </c>
      <c r="L40" s="220">
        <f t="shared" si="0"/>
        <v>0.26666666666666666</v>
      </c>
      <c r="M40" s="271">
        <f>I40/I86</f>
        <v>0.0003894169487640363</v>
      </c>
    </row>
    <row r="41" spans="1:13" ht="61.5" customHeight="1">
      <c r="A41" s="261"/>
      <c r="B41" s="233" t="s">
        <v>98</v>
      </c>
      <c r="C41" s="694" t="s">
        <v>179</v>
      </c>
      <c r="D41" s="695"/>
      <c r="E41" s="695"/>
      <c r="F41" s="696"/>
      <c r="G41" s="215">
        <v>7050</v>
      </c>
      <c r="H41" s="299">
        <v>13000</v>
      </c>
      <c r="I41" s="228">
        <v>19098.15</v>
      </c>
      <c r="J41" s="228">
        <f>I41</f>
        <v>19098.15</v>
      </c>
      <c r="K41" s="228">
        <v>0</v>
      </c>
      <c r="L41" s="209">
        <f t="shared" si="0"/>
        <v>1.4690884615384616</v>
      </c>
      <c r="M41" s="270">
        <f>L41/I86</f>
        <v>3.5755496634797504E-08</v>
      </c>
    </row>
    <row r="42" spans="1:13" ht="15.75">
      <c r="A42" s="261"/>
      <c r="B42" s="234"/>
      <c r="C42" s="707" t="s">
        <v>180</v>
      </c>
      <c r="D42" s="708"/>
      <c r="E42" s="708"/>
      <c r="F42" s="709"/>
      <c r="G42" s="235">
        <v>57921</v>
      </c>
      <c r="H42" s="306">
        <f>SUM(H43:H44)</f>
        <v>73100</v>
      </c>
      <c r="I42" s="306">
        <f>SUM(I43:I44)</f>
        <v>105708.41</v>
      </c>
      <c r="J42" s="306">
        <f>SUM(J43:J44)</f>
        <v>105708.41</v>
      </c>
      <c r="K42" s="236"/>
      <c r="L42" s="232">
        <f t="shared" si="0"/>
        <v>1.4460794801641588</v>
      </c>
      <c r="M42" s="273">
        <f>I42/I86</f>
        <v>0.002572790405056109</v>
      </c>
    </row>
    <row r="43" spans="1:13" ht="20.25" customHeight="1">
      <c r="A43" s="261"/>
      <c r="B43" s="237" t="s">
        <v>96</v>
      </c>
      <c r="C43" s="693" t="s">
        <v>181</v>
      </c>
      <c r="D43" s="673"/>
      <c r="E43" s="673"/>
      <c r="F43" s="674"/>
      <c r="G43" s="225"/>
      <c r="H43" s="303">
        <v>37000</v>
      </c>
      <c r="I43" s="226">
        <v>54463.04</v>
      </c>
      <c r="J43" s="226">
        <f>I43</f>
        <v>54463.04</v>
      </c>
      <c r="K43" s="226"/>
      <c r="L43" s="220">
        <f t="shared" si="0"/>
        <v>1.471974054054054</v>
      </c>
      <c r="M43" s="271">
        <f>I43/I86</f>
        <v>0.001325551928575854</v>
      </c>
    </row>
    <row r="44" spans="1:13" ht="15.75">
      <c r="A44" s="261"/>
      <c r="B44" s="227" t="s">
        <v>95</v>
      </c>
      <c r="C44" s="710" t="s">
        <v>182</v>
      </c>
      <c r="D44" s="711"/>
      <c r="E44" s="711"/>
      <c r="F44" s="712"/>
      <c r="G44" s="225"/>
      <c r="H44" s="303">
        <v>36100</v>
      </c>
      <c r="I44" s="226">
        <v>51245.37</v>
      </c>
      <c r="J44" s="226">
        <f>I44</f>
        <v>51245.37</v>
      </c>
      <c r="K44" s="226"/>
      <c r="L44" s="220">
        <f t="shared" si="0"/>
        <v>1.4195393351800554</v>
      </c>
      <c r="M44" s="271">
        <f>I44/I86</f>
        <v>0.0012472384764802553</v>
      </c>
    </row>
    <row r="45" spans="1:13" ht="15.75">
      <c r="A45" s="261"/>
      <c r="B45" s="210"/>
      <c r="C45" s="694" t="s">
        <v>183</v>
      </c>
      <c r="D45" s="695"/>
      <c r="E45" s="695"/>
      <c r="F45" s="696"/>
      <c r="G45" s="238"/>
      <c r="H45" s="298">
        <f>SUM(H46:H47)</f>
        <v>0</v>
      </c>
      <c r="I45" s="298">
        <f>SUM(I46:I47)</f>
        <v>0</v>
      </c>
      <c r="J45" s="222">
        <f>SUM(J46:J47)</f>
        <v>0</v>
      </c>
      <c r="K45" s="222">
        <f>SUM(K46:K47)</f>
        <v>0</v>
      </c>
      <c r="L45" s="209" t="e">
        <f t="shared" si="0"/>
        <v>#DIV/0!</v>
      </c>
      <c r="M45" s="270">
        <f>I45/I86</f>
        <v>0</v>
      </c>
    </row>
    <row r="46" spans="1:13" ht="51" customHeight="1">
      <c r="A46" s="261"/>
      <c r="B46" s="221" t="s">
        <v>184</v>
      </c>
      <c r="C46" s="693" t="s">
        <v>250</v>
      </c>
      <c r="D46" s="673"/>
      <c r="E46" s="673"/>
      <c r="F46" s="674"/>
      <c r="G46" s="218"/>
      <c r="H46" s="300">
        <v>0</v>
      </c>
      <c r="I46" s="219">
        <v>0</v>
      </c>
      <c r="J46" s="219">
        <v>0</v>
      </c>
      <c r="K46" s="219"/>
      <c r="L46" s="220" t="e">
        <f t="shared" si="0"/>
        <v>#DIV/0!</v>
      </c>
      <c r="M46" s="271">
        <f>I46/I86</f>
        <v>0</v>
      </c>
    </row>
    <row r="47" spans="1:13" s="179" customFormat="1" ht="51.75" customHeight="1">
      <c r="A47" s="261"/>
      <c r="B47" s="221" t="s">
        <v>185</v>
      </c>
      <c r="C47" s="693" t="s">
        <v>250</v>
      </c>
      <c r="D47" s="673"/>
      <c r="E47" s="673"/>
      <c r="F47" s="674"/>
      <c r="G47" s="218"/>
      <c r="H47" s="300">
        <v>0</v>
      </c>
      <c r="I47" s="219">
        <v>0</v>
      </c>
      <c r="J47" s="219">
        <v>0</v>
      </c>
      <c r="K47" s="219"/>
      <c r="L47" s="220" t="e">
        <f t="shared" si="0"/>
        <v>#DIV/0!</v>
      </c>
      <c r="M47" s="271">
        <f>I47/I86</f>
        <v>0</v>
      </c>
    </row>
    <row r="48" spans="1:13" s="386" customFormat="1" ht="33" customHeight="1">
      <c r="A48" s="382"/>
      <c r="B48" s="383"/>
      <c r="C48" s="698" t="s">
        <v>257</v>
      </c>
      <c r="D48" s="699"/>
      <c r="E48" s="699"/>
      <c r="F48" s="700"/>
      <c r="G48" s="384"/>
      <c r="H48" s="385">
        <f>SUM(H49:H53)</f>
        <v>2105471.52</v>
      </c>
      <c r="I48" s="385">
        <f>SUM(I49:I53)</f>
        <v>406055.07999999996</v>
      </c>
      <c r="J48" s="385">
        <f>SUM(J49:J53)</f>
        <v>406055.07999999996</v>
      </c>
      <c r="K48" s="385">
        <f>SUM(K49:K53)</f>
        <v>0</v>
      </c>
      <c r="L48" s="299">
        <f>SUM(L49:L51)</f>
        <v>0.9106282308566157</v>
      </c>
      <c r="M48" s="271">
        <f>I48/I86</f>
        <v>0.009882795642733542</v>
      </c>
    </row>
    <row r="49" spans="1:13" s="22" customFormat="1" ht="31.5" customHeight="1">
      <c r="A49" s="381"/>
      <c r="B49" s="237" t="s">
        <v>258</v>
      </c>
      <c r="C49" s="701" t="s">
        <v>259</v>
      </c>
      <c r="D49" s="702"/>
      <c r="E49" s="702"/>
      <c r="F49" s="703"/>
      <c r="G49" s="380"/>
      <c r="H49" s="307">
        <v>153139.15</v>
      </c>
      <c r="I49" s="226">
        <v>139452.78</v>
      </c>
      <c r="J49" s="219">
        <f>I49</f>
        <v>139452.78</v>
      </c>
      <c r="K49" s="219"/>
      <c r="L49" s="220"/>
      <c r="M49" s="271">
        <f>I49/I86</f>
        <v>0.003394079755266402</v>
      </c>
    </row>
    <row r="50" spans="1:13" s="22" customFormat="1" ht="31.5" customHeight="1">
      <c r="A50" s="381"/>
      <c r="B50" s="237" t="s">
        <v>258</v>
      </c>
      <c r="C50" s="701" t="s">
        <v>298</v>
      </c>
      <c r="D50" s="702"/>
      <c r="E50" s="702"/>
      <c r="F50" s="703"/>
      <c r="G50" s="380"/>
      <c r="H50" s="479">
        <v>260066</v>
      </c>
      <c r="I50" s="219">
        <v>220336.57</v>
      </c>
      <c r="J50" s="219">
        <f>I50</f>
        <v>220336.57</v>
      </c>
      <c r="K50" s="219"/>
      <c r="L50" s="220"/>
      <c r="M50" s="271"/>
    </row>
    <row r="51" spans="1:13" s="179" customFormat="1" ht="34.5" customHeight="1">
      <c r="A51" s="454"/>
      <c r="B51" s="455" t="s">
        <v>260</v>
      </c>
      <c r="C51" s="704" t="s">
        <v>259</v>
      </c>
      <c r="D51" s="705"/>
      <c r="E51" s="705"/>
      <c r="F51" s="706"/>
      <c r="G51" s="460"/>
      <c r="H51" s="461">
        <v>8107.37</v>
      </c>
      <c r="I51" s="462">
        <v>7382.8</v>
      </c>
      <c r="J51" s="462">
        <f>I51</f>
        <v>7382.8</v>
      </c>
      <c r="K51" s="462"/>
      <c r="L51" s="463">
        <f>I51/H51</f>
        <v>0.9106282308566157</v>
      </c>
      <c r="M51" s="464">
        <f>I51/I86</f>
        <v>0.00017968671558344547</v>
      </c>
    </row>
    <row r="52" spans="1:13" s="22" customFormat="1" ht="34.5" customHeight="1">
      <c r="A52" s="261"/>
      <c r="B52" s="221" t="s">
        <v>260</v>
      </c>
      <c r="C52" s="701" t="s">
        <v>298</v>
      </c>
      <c r="D52" s="702"/>
      <c r="E52" s="702"/>
      <c r="F52" s="703"/>
      <c r="G52" s="218"/>
      <c r="H52" s="300">
        <v>45894</v>
      </c>
      <c r="I52" s="219">
        <v>38882.93</v>
      </c>
      <c r="J52" s="219">
        <f>I52</f>
        <v>38882.93</v>
      </c>
      <c r="K52" s="219"/>
      <c r="L52" s="220"/>
      <c r="M52" s="271"/>
    </row>
    <row r="53" spans="1:13" s="22" customFormat="1" ht="34.5" customHeight="1">
      <c r="A53" s="261"/>
      <c r="B53" s="221" t="s">
        <v>299</v>
      </c>
      <c r="C53" s="701" t="s">
        <v>300</v>
      </c>
      <c r="D53" s="702"/>
      <c r="E53" s="702"/>
      <c r="F53" s="703"/>
      <c r="G53" s="218"/>
      <c r="H53" s="300">
        <v>1638265</v>
      </c>
      <c r="I53" s="219">
        <v>0</v>
      </c>
      <c r="J53" s="226"/>
      <c r="K53" s="252">
        <v>0</v>
      </c>
      <c r="L53" s="220"/>
      <c r="M53" s="271"/>
    </row>
    <row r="54" spans="1:13" ht="15.75" customHeight="1">
      <c r="A54" s="261"/>
      <c r="B54" s="210"/>
      <c r="C54" s="694" t="s">
        <v>261</v>
      </c>
      <c r="D54" s="695"/>
      <c r="E54" s="695"/>
      <c r="F54" s="696"/>
      <c r="G54" s="214">
        <v>12695627</v>
      </c>
      <c r="H54" s="298">
        <f>SUM(H55:H67)</f>
        <v>7601377.62</v>
      </c>
      <c r="I54" s="298">
        <f>SUM(I55:I67)</f>
        <v>6656168.57</v>
      </c>
      <c r="J54" s="298">
        <f>SUM(J55:J67)</f>
        <v>5573365.53</v>
      </c>
      <c r="K54" s="298">
        <f>SUM(K55:K67)</f>
        <v>1082803.04</v>
      </c>
      <c r="L54" s="209">
        <f t="shared" si="0"/>
        <v>0.8756529280280645</v>
      </c>
      <c r="M54" s="270">
        <f>I54/I86</f>
        <v>0.16200155343677994</v>
      </c>
    </row>
    <row r="55" spans="1:13" ht="15.75">
      <c r="A55" s="261"/>
      <c r="B55" s="239" t="s">
        <v>186</v>
      </c>
      <c r="C55" s="697" t="s">
        <v>187</v>
      </c>
      <c r="D55" s="673"/>
      <c r="E55" s="673"/>
      <c r="F55" s="674"/>
      <c r="G55" s="240">
        <v>4159296</v>
      </c>
      <c r="H55" s="307">
        <v>5691752</v>
      </c>
      <c r="I55" s="241">
        <v>5173823</v>
      </c>
      <c r="J55" s="241">
        <f>I55</f>
        <v>5173823</v>
      </c>
      <c r="K55" s="241"/>
      <c r="L55" s="220">
        <f t="shared" si="0"/>
        <v>0.9090035897558432</v>
      </c>
      <c r="M55" s="271">
        <f>I55/I86</f>
        <v>0.12592339788157456</v>
      </c>
    </row>
    <row r="56" spans="1:13" ht="15.75">
      <c r="A56" s="261"/>
      <c r="B56" s="239" t="s">
        <v>188</v>
      </c>
      <c r="C56" s="672" t="s">
        <v>189</v>
      </c>
      <c r="D56" s="673"/>
      <c r="E56" s="673"/>
      <c r="F56" s="674"/>
      <c r="G56" s="242"/>
      <c r="H56" s="303">
        <v>44000</v>
      </c>
      <c r="I56" s="226">
        <v>45374.46</v>
      </c>
      <c r="J56" s="226">
        <f>I56</f>
        <v>45374.46</v>
      </c>
      <c r="K56" s="226"/>
      <c r="L56" s="220">
        <f t="shared" si="0"/>
        <v>1.0312377272727273</v>
      </c>
      <c r="M56" s="271">
        <f>I56/I86</f>
        <v>0.0011043489853134886</v>
      </c>
    </row>
    <row r="57" spans="1:13" ht="48.75" customHeight="1">
      <c r="A57" s="261"/>
      <c r="B57" s="221" t="s">
        <v>190</v>
      </c>
      <c r="C57" s="672" t="s">
        <v>330</v>
      </c>
      <c r="D57" s="686"/>
      <c r="E57" s="686"/>
      <c r="F57" s="687"/>
      <c r="G57" s="224">
        <v>546000</v>
      </c>
      <c r="H57" s="303">
        <v>982600</v>
      </c>
      <c r="I57" s="226">
        <v>982600</v>
      </c>
      <c r="J57" s="226">
        <v>0</v>
      </c>
      <c r="K57" s="226">
        <f>I57</f>
        <v>982600</v>
      </c>
      <c r="L57" s="220">
        <f t="shared" si="0"/>
        <v>1</v>
      </c>
      <c r="M57" s="271">
        <f>I57/I86</f>
        <v>0.023915068365971383</v>
      </c>
    </row>
    <row r="58" spans="1:13" ht="48.75" customHeight="1">
      <c r="A58" s="261"/>
      <c r="B58" s="221" t="s">
        <v>191</v>
      </c>
      <c r="C58" s="672" t="s">
        <v>323</v>
      </c>
      <c r="D58" s="686"/>
      <c r="E58" s="686"/>
      <c r="F58" s="687"/>
      <c r="G58" s="217">
        <v>4955160</v>
      </c>
      <c r="H58" s="300">
        <v>500000</v>
      </c>
      <c r="I58" s="219">
        <v>0</v>
      </c>
      <c r="J58" s="219">
        <v>0</v>
      </c>
      <c r="K58" s="219">
        <f>I58</f>
        <v>0</v>
      </c>
      <c r="L58" s="220">
        <f t="shared" si="0"/>
        <v>0</v>
      </c>
      <c r="M58" s="271">
        <f>I58/I86</f>
        <v>0</v>
      </c>
    </row>
    <row r="59" spans="1:13" ht="53.25" customHeight="1">
      <c r="A59" s="261"/>
      <c r="B59" s="221" t="s">
        <v>93</v>
      </c>
      <c r="C59" s="672" t="s">
        <v>324</v>
      </c>
      <c r="D59" s="686"/>
      <c r="E59" s="686"/>
      <c r="F59" s="687"/>
      <c r="G59" s="244">
        <v>50000</v>
      </c>
      <c r="H59" s="303">
        <v>96000</v>
      </c>
      <c r="I59" s="245">
        <v>76977.04</v>
      </c>
      <c r="J59" s="245">
        <v>0</v>
      </c>
      <c r="K59" s="245">
        <f>I59</f>
        <v>76977.04</v>
      </c>
      <c r="L59" s="220">
        <f t="shared" si="0"/>
        <v>0.8018441666666666</v>
      </c>
      <c r="M59" s="271">
        <f>I59/I86</f>
        <v>0.0018735102526054484</v>
      </c>
    </row>
    <row r="60" spans="1:13" ht="33.75" customHeight="1">
      <c r="A60" s="261"/>
      <c r="B60" s="221" t="s">
        <v>304</v>
      </c>
      <c r="C60" s="675" t="s">
        <v>325</v>
      </c>
      <c r="D60" s="676"/>
      <c r="E60" s="676"/>
      <c r="F60" s="677"/>
      <c r="G60" s="244"/>
      <c r="H60" s="303">
        <v>0</v>
      </c>
      <c r="I60" s="245">
        <v>2.33</v>
      </c>
      <c r="J60" s="245">
        <f>I60</f>
        <v>2.33</v>
      </c>
      <c r="K60" s="245"/>
      <c r="L60" s="220">
        <v>0</v>
      </c>
      <c r="M60" s="271">
        <f>I60/I86</f>
        <v>5.670884316376279E-08</v>
      </c>
    </row>
    <row r="61" spans="1:13" ht="70.5" customHeight="1">
      <c r="A61" s="261"/>
      <c r="B61" s="221" t="s">
        <v>251</v>
      </c>
      <c r="C61" s="672" t="s">
        <v>326</v>
      </c>
      <c r="D61" s="686"/>
      <c r="E61" s="686"/>
      <c r="F61" s="687"/>
      <c r="G61" s="244"/>
      <c r="H61" s="303">
        <v>111984</v>
      </c>
      <c r="I61" s="245">
        <v>111984</v>
      </c>
      <c r="J61" s="245">
        <f aca="true" t="shared" si="3" ref="J61:J66">I61</f>
        <v>111984</v>
      </c>
      <c r="K61" s="245">
        <v>0</v>
      </c>
      <c r="L61" s="220">
        <f t="shared" si="0"/>
        <v>1</v>
      </c>
      <c r="M61" s="271">
        <f>I61/I86</f>
        <v>0.0027255292243994903</v>
      </c>
    </row>
    <row r="62" spans="1:13" ht="33.75" customHeight="1">
      <c r="A62" s="261"/>
      <c r="B62" s="221" t="s">
        <v>303</v>
      </c>
      <c r="C62" s="675" t="s">
        <v>327</v>
      </c>
      <c r="D62" s="676"/>
      <c r="E62" s="676"/>
      <c r="F62" s="677"/>
      <c r="G62" s="244"/>
      <c r="H62" s="303">
        <v>25000</v>
      </c>
      <c r="I62" s="245">
        <v>23226</v>
      </c>
      <c r="J62" s="245"/>
      <c r="K62" s="245">
        <f>I62</f>
        <v>23226</v>
      </c>
      <c r="L62" s="220">
        <f t="shared" si="0"/>
        <v>0.92904</v>
      </c>
      <c r="M62" s="271">
        <f>I62/I86</f>
        <v>0.0005652873782495942</v>
      </c>
    </row>
    <row r="63" spans="1:13" ht="52.5" customHeight="1">
      <c r="A63" s="261"/>
      <c r="B63" s="221" t="s">
        <v>255</v>
      </c>
      <c r="C63" s="675" t="s">
        <v>328</v>
      </c>
      <c r="D63" s="676"/>
      <c r="E63" s="676"/>
      <c r="F63" s="677"/>
      <c r="G63" s="244"/>
      <c r="H63" s="303">
        <v>2275.62</v>
      </c>
      <c r="I63" s="245">
        <v>2275.62</v>
      </c>
      <c r="J63" s="245">
        <f t="shared" si="3"/>
        <v>2275.62</v>
      </c>
      <c r="K63" s="245">
        <v>0</v>
      </c>
      <c r="L63" s="220">
        <f t="shared" si="0"/>
        <v>1</v>
      </c>
      <c r="M63" s="271">
        <f>I63/I86</f>
        <v>5.538531230915102E-05</v>
      </c>
    </row>
    <row r="64" spans="1:13" ht="35.25" customHeight="1">
      <c r="A64" s="261"/>
      <c r="B64" s="233" t="s">
        <v>192</v>
      </c>
      <c r="C64" s="672" t="s">
        <v>193</v>
      </c>
      <c r="D64" s="673"/>
      <c r="E64" s="673"/>
      <c r="F64" s="674"/>
      <c r="G64" s="224">
        <v>96440</v>
      </c>
      <c r="H64" s="303">
        <v>96440</v>
      </c>
      <c r="I64" s="226">
        <v>98537</v>
      </c>
      <c r="J64" s="226">
        <f t="shared" si="3"/>
        <v>98537</v>
      </c>
      <c r="K64" s="226">
        <v>0</v>
      </c>
      <c r="L64" s="220">
        <f t="shared" si="0"/>
        <v>1.021744089589382</v>
      </c>
      <c r="M64" s="271">
        <f>I64/I86</f>
        <v>0.0023982486175226155</v>
      </c>
    </row>
    <row r="65" spans="1:13" ht="75" customHeight="1">
      <c r="A65" s="261"/>
      <c r="B65" s="234" t="s">
        <v>94</v>
      </c>
      <c r="C65" s="668" t="s">
        <v>195</v>
      </c>
      <c r="D65" s="668"/>
      <c r="E65" s="668"/>
      <c r="F65" s="669"/>
      <c r="G65" s="225"/>
      <c r="H65" s="303">
        <v>48826</v>
      </c>
      <c r="I65" s="226">
        <v>138769.12</v>
      </c>
      <c r="J65" s="226">
        <f t="shared" si="3"/>
        <v>138769.12</v>
      </c>
      <c r="K65" s="226"/>
      <c r="L65" s="220">
        <f t="shared" si="0"/>
        <v>2.8421152664563962</v>
      </c>
      <c r="M65" s="271">
        <f>I65/I86</f>
        <v>0.0033774404558169005</v>
      </c>
    </row>
    <row r="66" spans="1:13" ht="33.75" customHeight="1">
      <c r="A66" s="261"/>
      <c r="B66" s="221" t="s">
        <v>194</v>
      </c>
      <c r="C66" s="668" t="s">
        <v>329</v>
      </c>
      <c r="D66" s="668"/>
      <c r="E66" s="668"/>
      <c r="F66" s="669"/>
      <c r="G66" s="267"/>
      <c r="H66" s="304">
        <v>2500</v>
      </c>
      <c r="I66" s="265">
        <v>2500</v>
      </c>
      <c r="J66" s="265">
        <f t="shared" si="3"/>
        <v>2500</v>
      </c>
      <c r="K66" s="265"/>
      <c r="L66" s="266">
        <f>I66/H66</f>
        <v>1</v>
      </c>
      <c r="M66" s="275">
        <f>I66/I86</f>
        <v>6.0846398244380676E-05</v>
      </c>
    </row>
    <row r="67" spans="1:13" ht="15.75">
      <c r="A67" s="262"/>
      <c r="B67" s="234" t="s">
        <v>244</v>
      </c>
      <c r="C67" s="682" t="s">
        <v>245</v>
      </c>
      <c r="D67" s="683"/>
      <c r="E67" s="683"/>
      <c r="F67" s="684"/>
      <c r="G67" s="225"/>
      <c r="H67" s="303">
        <v>0</v>
      </c>
      <c r="I67" s="226">
        <v>100</v>
      </c>
      <c r="J67" s="226">
        <f>I67</f>
        <v>100</v>
      </c>
      <c r="K67" s="226">
        <v>0</v>
      </c>
      <c r="L67" s="220">
        <v>0</v>
      </c>
      <c r="M67" s="271">
        <f>I67/I86</f>
        <v>2.4338559297752272E-06</v>
      </c>
    </row>
    <row r="68" spans="1:13" ht="15.75">
      <c r="A68" s="262" t="s">
        <v>36</v>
      </c>
      <c r="B68" s="246"/>
      <c r="C68" s="205" t="s">
        <v>196</v>
      </c>
      <c r="D68" s="206"/>
      <c r="E68" s="206"/>
      <c r="F68" s="207"/>
      <c r="G68" s="214">
        <f>SUM(G69:G70)</f>
        <v>10650136</v>
      </c>
      <c r="H68" s="298">
        <f>SUM(H69:H71)</f>
        <v>14801088</v>
      </c>
      <c r="I68" s="298">
        <f>SUM(I69:I71)</f>
        <v>14801088</v>
      </c>
      <c r="J68" s="298">
        <f>SUM(J69:J71)</f>
        <v>14801088</v>
      </c>
      <c r="K68" s="222">
        <f>SUM(K69:K70)</f>
        <v>0</v>
      </c>
      <c r="L68" s="209">
        <f>I68/H68</f>
        <v>1</v>
      </c>
      <c r="M68" s="270">
        <f>I68/I86</f>
        <v>0.36023715795924954</v>
      </c>
    </row>
    <row r="69" spans="1:13" ht="15.75">
      <c r="A69" s="261"/>
      <c r="B69" s="221" t="s">
        <v>197</v>
      </c>
      <c r="C69" s="678" t="s">
        <v>198</v>
      </c>
      <c r="D69" s="679"/>
      <c r="E69" s="679"/>
      <c r="F69" s="680"/>
      <c r="G69" s="217">
        <v>8236656</v>
      </c>
      <c r="H69" s="300">
        <v>10191567</v>
      </c>
      <c r="I69" s="219">
        <v>10191567</v>
      </c>
      <c r="J69" s="219">
        <f>I69</f>
        <v>10191567</v>
      </c>
      <c r="K69" s="219">
        <v>0</v>
      </c>
      <c r="L69" s="220">
        <f>I69/H69</f>
        <v>1</v>
      </c>
      <c r="M69" s="271">
        <f>I69/I86</f>
        <v>0.24804805776651523</v>
      </c>
    </row>
    <row r="70" spans="1:13" ht="15.75">
      <c r="A70" s="261"/>
      <c r="B70" s="221" t="s">
        <v>197</v>
      </c>
      <c r="C70" s="678" t="s">
        <v>199</v>
      </c>
      <c r="D70" s="679"/>
      <c r="E70" s="679"/>
      <c r="F70" s="680"/>
      <c r="G70" s="217">
        <v>2413480</v>
      </c>
      <c r="H70" s="300">
        <v>3826521</v>
      </c>
      <c r="I70" s="219">
        <v>3826521</v>
      </c>
      <c r="J70" s="219">
        <f>I70</f>
        <v>3826521</v>
      </c>
      <c r="K70" s="219">
        <v>0</v>
      </c>
      <c r="L70" s="220">
        <f>I70/H70</f>
        <v>1</v>
      </c>
      <c r="M70" s="271">
        <f>I70/I86</f>
        <v>0.09313200826259432</v>
      </c>
    </row>
    <row r="71" spans="1:13" ht="15.75">
      <c r="A71" s="261"/>
      <c r="B71" s="221" t="s">
        <v>302</v>
      </c>
      <c r="C71" s="672" t="s">
        <v>301</v>
      </c>
      <c r="D71" s="673"/>
      <c r="E71" s="673"/>
      <c r="F71" s="674"/>
      <c r="G71" s="480"/>
      <c r="H71" s="300">
        <v>783000</v>
      </c>
      <c r="I71" s="219">
        <v>783000</v>
      </c>
      <c r="J71" s="219">
        <f>I71</f>
        <v>783000</v>
      </c>
      <c r="K71" s="219"/>
      <c r="L71" s="220">
        <f>I71/H71</f>
        <v>1</v>
      </c>
      <c r="M71" s="271">
        <f>I71/I86</f>
        <v>0.01905709193014003</v>
      </c>
    </row>
    <row r="72" spans="1:13" ht="15.75">
      <c r="A72" s="262" t="s">
        <v>37</v>
      </c>
      <c r="B72" s="247"/>
      <c r="C72" s="248" t="s">
        <v>108</v>
      </c>
      <c r="D72" s="206"/>
      <c r="E72" s="206"/>
      <c r="F72" s="207"/>
      <c r="G72" s="249">
        <v>6568015</v>
      </c>
      <c r="H72" s="299">
        <f>SUM(H74:H83)</f>
        <v>9041816.91</v>
      </c>
      <c r="I72" s="299">
        <f>SUM(I74:I83)</f>
        <v>8772689.91</v>
      </c>
      <c r="J72" s="299">
        <f>SUM(J74:J83)</f>
        <v>5197896.91</v>
      </c>
      <c r="K72" s="228">
        <f>SUM(K74:K83)</f>
        <v>3574793</v>
      </c>
      <c r="L72" s="209">
        <f>I72/H72</f>
        <v>0.970235296436676</v>
      </c>
      <c r="M72" s="270">
        <f>I72/I86</f>
        <v>0.21351463357532804</v>
      </c>
    </row>
    <row r="73" spans="1:13" ht="15.75">
      <c r="A73" s="261"/>
      <c r="B73" s="210"/>
      <c r="C73" s="37"/>
      <c r="D73" s="206"/>
      <c r="E73" s="206"/>
      <c r="F73" s="207"/>
      <c r="G73" s="39"/>
      <c r="H73" s="307"/>
      <c r="I73" s="213"/>
      <c r="J73" s="245"/>
      <c r="K73" s="245"/>
      <c r="L73" s="220"/>
      <c r="M73" s="271"/>
    </row>
    <row r="74" spans="1:13" ht="15.75">
      <c r="A74" s="261"/>
      <c r="B74" s="689" t="s">
        <v>200</v>
      </c>
      <c r="C74" s="678" t="s">
        <v>201</v>
      </c>
      <c r="D74" s="679"/>
      <c r="E74" s="679"/>
      <c r="F74" s="680"/>
      <c r="G74" s="218"/>
      <c r="H74" s="300"/>
      <c r="I74" s="219"/>
      <c r="J74" s="219"/>
      <c r="K74" s="219"/>
      <c r="L74" s="220"/>
      <c r="M74" s="271"/>
    </row>
    <row r="75" spans="1:13" ht="39" customHeight="1">
      <c r="A75" s="261"/>
      <c r="B75" s="689"/>
      <c r="C75" s="681"/>
      <c r="D75" s="679"/>
      <c r="E75" s="679"/>
      <c r="F75" s="680"/>
      <c r="G75" s="217">
        <v>5004030</v>
      </c>
      <c r="H75" s="300">
        <v>4506623.91</v>
      </c>
      <c r="I75" s="219">
        <v>4405672.62</v>
      </c>
      <c r="J75" s="219">
        <f>I75</f>
        <v>4405672.62</v>
      </c>
      <c r="K75" s="219"/>
      <c r="L75" s="220">
        <f>I75/H75</f>
        <v>0.9775993533039237</v>
      </c>
      <c r="M75" s="271">
        <f>I75/I86</f>
        <v>0.1072277243083536</v>
      </c>
    </row>
    <row r="76" spans="1:13" ht="15.75">
      <c r="A76" s="261"/>
      <c r="B76" s="210" t="s">
        <v>252</v>
      </c>
      <c r="C76" s="690"/>
      <c r="D76" s="691"/>
      <c r="E76" s="691"/>
      <c r="F76" s="692"/>
      <c r="G76" s="218"/>
      <c r="H76" s="300"/>
      <c r="I76" s="219"/>
      <c r="J76" s="219"/>
      <c r="K76" s="219"/>
      <c r="L76" s="220"/>
      <c r="M76" s="271"/>
    </row>
    <row r="77" spans="1:13" ht="45.75" customHeight="1">
      <c r="A77" s="261"/>
      <c r="B77" s="210"/>
      <c r="C77" s="690" t="s">
        <v>256</v>
      </c>
      <c r="D77" s="691"/>
      <c r="E77" s="691"/>
      <c r="F77" s="692"/>
      <c r="G77" s="218"/>
      <c r="H77" s="300">
        <v>800</v>
      </c>
      <c r="I77" s="219">
        <v>800</v>
      </c>
      <c r="J77" s="219">
        <f>I77</f>
        <v>800</v>
      </c>
      <c r="K77" s="219"/>
      <c r="L77" s="220">
        <f>I77/H77</f>
        <v>1</v>
      </c>
      <c r="M77" s="271">
        <f>I77/I86</f>
        <v>1.9470847438201818E-05</v>
      </c>
    </row>
    <row r="78" spans="1:13" ht="15.75">
      <c r="A78" s="261"/>
      <c r="B78" s="210" t="s">
        <v>203</v>
      </c>
      <c r="C78" s="376"/>
      <c r="D78" s="378"/>
      <c r="E78" s="378"/>
      <c r="F78" s="379"/>
      <c r="G78" s="218"/>
      <c r="H78" s="300"/>
      <c r="I78" s="219"/>
      <c r="J78" s="219"/>
      <c r="K78" s="219"/>
      <c r="L78" s="220"/>
      <c r="M78" s="271"/>
    </row>
    <row r="79" spans="1:13" ht="15.75">
      <c r="A79" s="261"/>
      <c r="B79" s="210"/>
      <c r="C79" s="678" t="s">
        <v>202</v>
      </c>
      <c r="D79" s="679"/>
      <c r="E79" s="679"/>
      <c r="F79" s="680"/>
      <c r="G79" s="218"/>
      <c r="H79" s="300"/>
      <c r="I79" s="219"/>
      <c r="J79" s="219"/>
      <c r="K79" s="219"/>
      <c r="L79" s="220"/>
      <c r="M79" s="271"/>
    </row>
    <row r="80" spans="1:13" ht="15.75">
      <c r="A80" s="261"/>
      <c r="B80" s="210"/>
      <c r="C80" s="681"/>
      <c r="D80" s="679"/>
      <c r="E80" s="679"/>
      <c r="F80" s="680"/>
      <c r="G80" s="218"/>
      <c r="H80" s="300">
        <v>3731412</v>
      </c>
      <c r="I80" s="219">
        <v>3574793</v>
      </c>
      <c r="J80" s="219">
        <v>0</v>
      </c>
      <c r="K80" s="219">
        <f>I80</f>
        <v>3574793</v>
      </c>
      <c r="L80" s="220">
        <f>I80/H80</f>
        <v>0.95802688097696</v>
      </c>
      <c r="M80" s="271">
        <f>I80/I86</f>
        <v>0.08700531140768973</v>
      </c>
    </row>
    <row r="81" spans="1:13" ht="15.75">
      <c r="A81" s="454"/>
      <c r="B81" s="465" t="s">
        <v>204</v>
      </c>
      <c r="C81" s="466"/>
      <c r="D81" s="467"/>
      <c r="E81" s="467"/>
      <c r="F81" s="468"/>
      <c r="G81" s="460"/>
      <c r="H81" s="461"/>
      <c r="I81" s="462"/>
      <c r="J81" s="462"/>
      <c r="K81" s="462"/>
      <c r="L81" s="463"/>
      <c r="M81" s="464"/>
    </row>
    <row r="82" spans="1:13" ht="15.75">
      <c r="A82" s="261"/>
      <c r="B82" s="685"/>
      <c r="C82" s="672" t="s">
        <v>205</v>
      </c>
      <c r="D82" s="686"/>
      <c r="E82" s="686"/>
      <c r="F82" s="687"/>
      <c r="G82" s="218"/>
      <c r="H82" s="300"/>
      <c r="I82" s="219"/>
      <c r="J82" s="219"/>
      <c r="K82" s="219"/>
      <c r="L82" s="220"/>
      <c r="M82" s="271"/>
    </row>
    <row r="83" spans="1:13" ht="15.75">
      <c r="A83" s="261"/>
      <c r="B83" s="685"/>
      <c r="C83" s="688"/>
      <c r="D83" s="686"/>
      <c r="E83" s="686"/>
      <c r="F83" s="687"/>
      <c r="G83" s="218"/>
      <c r="H83" s="300">
        <v>802981</v>
      </c>
      <c r="I83" s="219">
        <v>791424.29</v>
      </c>
      <c r="J83" s="219">
        <f>I83</f>
        <v>791424.29</v>
      </c>
      <c r="K83" s="219">
        <v>0</v>
      </c>
      <c r="L83" s="220">
        <f>I83/H83</f>
        <v>0.9856077416526668</v>
      </c>
      <c r="M83" s="271">
        <f>I83/I86</f>
        <v>0.01926212701184649</v>
      </c>
    </row>
    <row r="84" spans="1:13" ht="15.75">
      <c r="A84" s="261"/>
      <c r="B84" s="377"/>
      <c r="C84" s="372"/>
      <c r="D84" s="370"/>
      <c r="E84" s="370"/>
      <c r="F84" s="371"/>
      <c r="G84" s="218"/>
      <c r="H84" s="300"/>
      <c r="I84" s="226"/>
      <c r="J84" s="226"/>
      <c r="K84" s="226"/>
      <c r="L84" s="220"/>
      <c r="M84" s="271"/>
    </row>
    <row r="85" spans="1:13" ht="15.75">
      <c r="A85" s="261"/>
      <c r="B85" s="210"/>
      <c r="C85" s="37"/>
      <c r="D85" s="206"/>
      <c r="E85" s="206"/>
      <c r="F85" s="250"/>
      <c r="G85" s="251"/>
      <c r="H85" s="308"/>
      <c r="I85" s="252"/>
      <c r="J85" s="481"/>
      <c r="K85" s="481"/>
      <c r="L85" s="220"/>
      <c r="M85" s="271"/>
    </row>
    <row r="86" spans="1:13" s="253" customFormat="1" ht="16.5" thickBot="1">
      <c r="A86" s="263"/>
      <c r="B86" s="254"/>
      <c r="C86" s="255" t="s">
        <v>38</v>
      </c>
      <c r="D86" s="256"/>
      <c r="E86" s="256"/>
      <c r="F86" s="257"/>
      <c r="G86" s="258">
        <f>G72+G68+G12</f>
        <v>39022676</v>
      </c>
      <c r="H86" s="309">
        <f>H72+H68+H12</f>
        <v>43941313.05</v>
      </c>
      <c r="I86" s="259">
        <f>I72+I68+I12</f>
        <v>41087066.31999999</v>
      </c>
      <c r="J86" s="259">
        <f>J72+J68+J54+J45+J42+J41+J34+J31+J22+J14+J48</f>
        <v>35088336.61</v>
      </c>
      <c r="K86" s="259">
        <f>K72+K68+K54+K45+K42+K41+K34+K31+K22+K14</f>
        <v>5998729.71</v>
      </c>
      <c r="L86" s="264">
        <f>I86/H86</f>
        <v>0.935044118350487</v>
      </c>
      <c r="M86" s="274">
        <f>I86/I86</f>
        <v>1</v>
      </c>
    </row>
    <row r="87" ht="12.75">
      <c r="H87" s="310"/>
    </row>
    <row r="88" spans="4:10" ht="15.75">
      <c r="D88" s="22"/>
      <c r="E88" s="670"/>
      <c r="F88" s="671"/>
      <c r="G88" s="671"/>
      <c r="H88" s="671"/>
      <c r="I88" s="23"/>
      <c r="J88" s="22"/>
    </row>
    <row r="89" ht="12.75">
      <c r="H89" s="310"/>
    </row>
    <row r="90" ht="12.75">
      <c r="H90" s="310"/>
    </row>
    <row r="91" ht="12.75">
      <c r="H91" s="310"/>
    </row>
    <row r="92" ht="12.75">
      <c r="H92" s="310"/>
    </row>
    <row r="93" ht="12.75">
      <c r="H93" s="310"/>
    </row>
    <row r="94" ht="12.75">
      <c r="H94" s="310"/>
    </row>
    <row r="95" ht="12.75">
      <c r="H95" s="310"/>
    </row>
    <row r="96" ht="12.75">
      <c r="H96" s="310"/>
    </row>
    <row r="97" ht="12.75">
      <c r="H97" s="310"/>
    </row>
    <row r="98" ht="12.75">
      <c r="H98" s="310"/>
    </row>
    <row r="99" ht="12.75">
      <c r="H99" s="310"/>
    </row>
    <row r="100" ht="12.75">
      <c r="H100" s="310"/>
    </row>
    <row r="101" ht="12.75">
      <c r="H101" s="310"/>
    </row>
    <row r="102" ht="12.75">
      <c r="H102" s="310"/>
    </row>
    <row r="103" ht="12.75">
      <c r="H103" s="310"/>
    </row>
    <row r="104" ht="12.75">
      <c r="H104" s="310"/>
    </row>
    <row r="105" ht="12.75">
      <c r="H105" s="310"/>
    </row>
    <row r="106" ht="12.75">
      <c r="H106" s="310"/>
    </row>
    <row r="107" ht="12.75">
      <c r="H107" s="310"/>
    </row>
    <row r="108" ht="12.75">
      <c r="H108" s="310"/>
    </row>
    <row r="109" ht="12.75">
      <c r="H109" s="310"/>
    </row>
    <row r="110" ht="12.75">
      <c r="H110" s="310"/>
    </row>
    <row r="111" ht="12.75">
      <c r="H111" s="310"/>
    </row>
    <row r="112" ht="12.75">
      <c r="H112" s="310"/>
    </row>
    <row r="113" ht="12.75">
      <c r="H113" s="310"/>
    </row>
    <row r="114" ht="12.75">
      <c r="H114" s="310"/>
    </row>
    <row r="115" ht="12.75">
      <c r="H115" s="310"/>
    </row>
    <row r="116" ht="12.75">
      <c r="H116" s="310"/>
    </row>
    <row r="117" ht="12.75">
      <c r="H117" s="310"/>
    </row>
    <row r="118" ht="12.75">
      <c r="H118" s="310"/>
    </row>
    <row r="119" ht="12.75">
      <c r="H119" s="310"/>
    </row>
    <row r="120" ht="12.75">
      <c r="H120" s="310"/>
    </row>
    <row r="121" ht="12.75">
      <c r="H121" s="310"/>
    </row>
    <row r="122" ht="12.75">
      <c r="H122" s="310"/>
    </row>
    <row r="123" ht="12.75">
      <c r="H123" s="310"/>
    </row>
    <row r="124" ht="12.75">
      <c r="H124" s="310"/>
    </row>
    <row r="125" ht="12.75">
      <c r="H125" s="310"/>
    </row>
    <row r="126" ht="12.75">
      <c r="H126" s="310"/>
    </row>
    <row r="127" ht="12.75">
      <c r="H127" s="310"/>
    </row>
    <row r="128" ht="12.75">
      <c r="H128" s="310"/>
    </row>
    <row r="129" ht="12.75">
      <c r="H129" s="310"/>
    </row>
    <row r="130" ht="12.75">
      <c r="H130" s="310"/>
    </row>
    <row r="131" ht="12.75">
      <c r="H131" s="310"/>
    </row>
    <row r="132" ht="12.75">
      <c r="H132" s="310"/>
    </row>
    <row r="133" ht="12.75">
      <c r="H133" s="310"/>
    </row>
    <row r="134" ht="12.75">
      <c r="H134" s="310"/>
    </row>
    <row r="135" ht="12.75">
      <c r="H135" s="310"/>
    </row>
    <row r="136" ht="12.75">
      <c r="H136" s="310"/>
    </row>
    <row r="137" ht="12.75">
      <c r="H137" s="310"/>
    </row>
    <row r="138" ht="12.75">
      <c r="H138" s="310"/>
    </row>
    <row r="139" ht="12.75">
      <c r="H139" s="310"/>
    </row>
    <row r="140" ht="12.75">
      <c r="H140" s="310"/>
    </row>
    <row r="141" ht="12.75">
      <c r="H141" s="310"/>
    </row>
    <row r="142" ht="12.75">
      <c r="H142" s="310"/>
    </row>
    <row r="143" ht="12.75">
      <c r="H143" s="310"/>
    </row>
    <row r="144" ht="12.75">
      <c r="H144" s="310"/>
    </row>
    <row r="145" ht="12.75">
      <c r="H145" s="310"/>
    </row>
    <row r="146" ht="12.75">
      <c r="H146" s="310"/>
    </row>
    <row r="147" ht="12.75">
      <c r="H147" s="310"/>
    </row>
    <row r="148" ht="12.75">
      <c r="H148" s="310"/>
    </row>
    <row r="149" ht="12.75">
      <c r="H149" s="310"/>
    </row>
    <row r="150" ht="12.75">
      <c r="H150" s="310"/>
    </row>
    <row r="151" ht="12.75">
      <c r="H151" s="310"/>
    </row>
    <row r="152" ht="12.75">
      <c r="H152" s="310"/>
    </row>
    <row r="153" ht="12.75">
      <c r="H153" s="310"/>
    </row>
    <row r="154" ht="12.75">
      <c r="H154" s="310"/>
    </row>
    <row r="155" ht="12.75">
      <c r="H155" s="310"/>
    </row>
    <row r="156" ht="12.75">
      <c r="H156" s="310"/>
    </row>
    <row r="157" ht="12.75">
      <c r="H157" s="310"/>
    </row>
    <row r="158" ht="12.75">
      <c r="H158" s="310"/>
    </row>
    <row r="159" ht="12.75">
      <c r="H159" s="310"/>
    </row>
    <row r="160" ht="12.75">
      <c r="H160" s="310"/>
    </row>
    <row r="161" ht="12.75">
      <c r="H161" s="310"/>
    </row>
    <row r="162" ht="12.75">
      <c r="H162" s="310"/>
    </row>
    <row r="163" ht="12.75">
      <c r="H163" s="310"/>
    </row>
    <row r="164" ht="12.75">
      <c r="H164" s="310"/>
    </row>
    <row r="165" ht="12.75">
      <c r="H165" s="310"/>
    </row>
    <row r="166" ht="12.75">
      <c r="H166" s="310"/>
    </row>
    <row r="167" ht="12.75">
      <c r="H167" s="310"/>
    </row>
    <row r="168" ht="12.75">
      <c r="H168" s="310"/>
    </row>
    <row r="169" ht="12.75">
      <c r="H169" s="310"/>
    </row>
    <row r="170" ht="12.75">
      <c r="H170" s="310"/>
    </row>
    <row r="171" ht="12.75">
      <c r="H171" s="310"/>
    </row>
    <row r="172" ht="12.75">
      <c r="H172" s="310"/>
    </row>
    <row r="173" ht="12.75">
      <c r="H173" s="310"/>
    </row>
    <row r="174" ht="12.75">
      <c r="H174" s="310"/>
    </row>
    <row r="175" ht="12.75">
      <c r="H175" s="310"/>
    </row>
    <row r="176" ht="12.75">
      <c r="H176" s="310"/>
    </row>
    <row r="177" ht="12.75">
      <c r="H177" s="310"/>
    </row>
    <row r="178" ht="12.75">
      <c r="H178" s="310"/>
    </row>
    <row r="179" ht="12.75">
      <c r="H179" s="310"/>
    </row>
    <row r="180" ht="12.75">
      <c r="H180" s="310"/>
    </row>
    <row r="181" ht="12.75">
      <c r="H181" s="310"/>
    </row>
    <row r="182" ht="12.75">
      <c r="H182" s="310"/>
    </row>
    <row r="183" ht="12.75">
      <c r="H183" s="310"/>
    </row>
    <row r="184" ht="12.75">
      <c r="H184" s="310"/>
    </row>
    <row r="185" ht="12.75">
      <c r="H185" s="310"/>
    </row>
    <row r="186" ht="12.75">
      <c r="H186" s="310"/>
    </row>
    <row r="187" ht="12.75">
      <c r="H187" s="310"/>
    </row>
    <row r="188" ht="12.75">
      <c r="H188" s="310"/>
    </row>
    <row r="189" ht="12.75">
      <c r="H189" s="310"/>
    </row>
    <row r="190" ht="12.75">
      <c r="H190" s="310"/>
    </row>
    <row r="191" ht="12.75">
      <c r="H191" s="310"/>
    </row>
    <row r="192" ht="12.75">
      <c r="H192" s="310"/>
    </row>
    <row r="193" ht="12.75">
      <c r="H193" s="310"/>
    </row>
    <row r="194" ht="12.75">
      <c r="H194" s="310"/>
    </row>
    <row r="195" ht="12.75">
      <c r="H195" s="310"/>
    </row>
    <row r="196" ht="12.75">
      <c r="H196" s="310"/>
    </row>
    <row r="197" ht="12.75">
      <c r="H197" s="310"/>
    </row>
    <row r="198" ht="12.75">
      <c r="H198" s="310"/>
    </row>
    <row r="199" ht="12.75">
      <c r="H199" s="310"/>
    </row>
    <row r="200" ht="12.75">
      <c r="H200" s="310"/>
    </row>
    <row r="201" ht="12.75">
      <c r="H201" s="310"/>
    </row>
    <row r="202" ht="12.75">
      <c r="H202" s="310"/>
    </row>
    <row r="203" ht="12.75">
      <c r="H203" s="310"/>
    </row>
    <row r="204" ht="12.75">
      <c r="H204" s="310"/>
    </row>
    <row r="205" ht="12.75">
      <c r="H205" s="310"/>
    </row>
    <row r="206" ht="12.75">
      <c r="H206" s="310"/>
    </row>
    <row r="207" ht="12.75">
      <c r="H207" s="310"/>
    </row>
    <row r="208" ht="12.75">
      <c r="H208" s="310"/>
    </row>
    <row r="209" ht="12.75">
      <c r="H209" s="310"/>
    </row>
    <row r="210" ht="12.75">
      <c r="H210" s="310"/>
    </row>
    <row r="211" ht="12.75">
      <c r="H211" s="310"/>
    </row>
    <row r="212" ht="12.75">
      <c r="H212" s="310"/>
    </row>
    <row r="213" ht="12.75">
      <c r="H213" s="310"/>
    </row>
    <row r="214" ht="12.75">
      <c r="H214" s="310"/>
    </row>
    <row r="215" ht="12.75">
      <c r="H215" s="310"/>
    </row>
    <row r="216" ht="12.75">
      <c r="H216" s="310"/>
    </row>
    <row r="217" ht="12.75">
      <c r="H217" s="310"/>
    </row>
    <row r="218" ht="12.75">
      <c r="H218" s="310"/>
    </row>
    <row r="219" ht="12.75">
      <c r="H219" s="310"/>
    </row>
    <row r="220" ht="12.75">
      <c r="H220" s="310"/>
    </row>
    <row r="221" ht="12.75">
      <c r="H221" s="310"/>
    </row>
    <row r="222" ht="12.75">
      <c r="H222" s="310"/>
    </row>
    <row r="223" ht="12.75">
      <c r="H223" s="310"/>
    </row>
    <row r="224" ht="12.75">
      <c r="H224" s="310"/>
    </row>
    <row r="225" ht="12.75">
      <c r="H225" s="310"/>
    </row>
    <row r="226" ht="12.75">
      <c r="H226" s="310"/>
    </row>
    <row r="227" ht="12.75">
      <c r="H227" s="310"/>
    </row>
    <row r="228" ht="12.75">
      <c r="H228" s="310"/>
    </row>
    <row r="229" ht="12.75">
      <c r="H229" s="310"/>
    </row>
    <row r="230" ht="12.75">
      <c r="H230" s="310"/>
    </row>
    <row r="231" ht="12.75">
      <c r="H231" s="310"/>
    </row>
    <row r="232" ht="12.75">
      <c r="H232" s="310"/>
    </row>
    <row r="233" ht="12.75">
      <c r="H233" s="310"/>
    </row>
    <row r="234" ht="12.75">
      <c r="H234" s="310"/>
    </row>
    <row r="235" ht="12.75">
      <c r="H235" s="310"/>
    </row>
    <row r="236" ht="12.75">
      <c r="H236" s="310"/>
    </row>
    <row r="237" ht="12.75">
      <c r="H237" s="310"/>
    </row>
    <row r="238" ht="12.75">
      <c r="H238" s="310"/>
    </row>
    <row r="239" ht="12.75">
      <c r="H239" s="310"/>
    </row>
    <row r="240" ht="12.75">
      <c r="H240" s="310"/>
    </row>
    <row r="241" ht="12.75">
      <c r="H241" s="310"/>
    </row>
    <row r="242" ht="12.75">
      <c r="H242" s="310"/>
    </row>
    <row r="243" ht="12.75">
      <c r="H243" s="310"/>
    </row>
    <row r="244" ht="12.75">
      <c r="H244" s="310"/>
    </row>
    <row r="245" ht="12.75">
      <c r="H245" s="310"/>
    </row>
    <row r="246" ht="12.75">
      <c r="H246" s="310"/>
    </row>
    <row r="247" ht="12.75">
      <c r="H247" s="310"/>
    </row>
    <row r="248" ht="12.75">
      <c r="H248" s="310"/>
    </row>
    <row r="249" ht="12.75">
      <c r="H249" s="310"/>
    </row>
    <row r="250" ht="12.75">
      <c r="H250" s="310"/>
    </row>
    <row r="251" ht="12.75">
      <c r="H251" s="310"/>
    </row>
    <row r="252" ht="12.75">
      <c r="H252" s="310"/>
    </row>
    <row r="253" ht="12.75">
      <c r="H253" s="310"/>
    </row>
    <row r="254" ht="12.75">
      <c r="H254" s="310"/>
    </row>
    <row r="255" ht="12.75">
      <c r="H255" s="310"/>
    </row>
    <row r="256" ht="12.75">
      <c r="H256" s="310"/>
    </row>
    <row r="257" ht="12.75">
      <c r="H257" s="310"/>
    </row>
    <row r="258" ht="12.75">
      <c r="H258" s="310"/>
    </row>
    <row r="259" ht="12.75">
      <c r="H259" s="310"/>
    </row>
    <row r="260" ht="12.75">
      <c r="H260" s="310"/>
    </row>
    <row r="261" ht="12.75">
      <c r="H261" s="310"/>
    </row>
    <row r="262" ht="12.75">
      <c r="H262" s="310"/>
    </row>
    <row r="263" ht="12.75">
      <c r="H263" s="310"/>
    </row>
    <row r="264" ht="12.75">
      <c r="H264" s="310"/>
    </row>
    <row r="265" ht="12.75">
      <c r="H265" s="310"/>
    </row>
    <row r="266" ht="12.75">
      <c r="H266" s="310"/>
    </row>
    <row r="267" ht="12.75">
      <c r="H267" s="310"/>
    </row>
    <row r="268" ht="12.75">
      <c r="H268" s="310"/>
    </row>
    <row r="269" ht="12.75">
      <c r="H269" s="310"/>
    </row>
    <row r="270" ht="12.75">
      <c r="H270" s="310"/>
    </row>
    <row r="271" ht="12.75">
      <c r="H271" s="310"/>
    </row>
    <row r="272" ht="12.75">
      <c r="H272" s="310"/>
    </row>
    <row r="273" ht="12.75">
      <c r="H273" s="310"/>
    </row>
    <row r="274" ht="12.75">
      <c r="H274" s="310"/>
    </row>
    <row r="275" ht="12.75">
      <c r="H275" s="310"/>
    </row>
    <row r="276" ht="12.75">
      <c r="H276" s="310"/>
    </row>
    <row r="277" ht="12.75">
      <c r="H277" s="310"/>
    </row>
    <row r="278" ht="12.75">
      <c r="H278" s="310"/>
    </row>
    <row r="279" ht="12.75">
      <c r="H279" s="310"/>
    </row>
    <row r="280" ht="12.75">
      <c r="H280" s="310"/>
    </row>
    <row r="281" ht="12.75">
      <c r="H281" s="310"/>
    </row>
    <row r="282" ht="12.75">
      <c r="H282" s="310"/>
    </row>
    <row r="283" ht="12.75">
      <c r="H283" s="310"/>
    </row>
    <row r="284" ht="12.75">
      <c r="H284" s="310"/>
    </row>
    <row r="285" ht="12.75">
      <c r="H285" s="310"/>
    </row>
    <row r="286" ht="12.75">
      <c r="H286" s="310"/>
    </row>
    <row r="287" ht="12.75">
      <c r="H287" s="310"/>
    </row>
    <row r="288" ht="12.75">
      <c r="H288" s="310"/>
    </row>
    <row r="289" ht="12.75">
      <c r="H289" s="310"/>
    </row>
    <row r="290" ht="12.75">
      <c r="H290" s="310"/>
    </row>
    <row r="291" ht="12.75">
      <c r="H291" s="310"/>
    </row>
    <row r="292" ht="12.75">
      <c r="H292" s="310"/>
    </row>
    <row r="293" ht="12.75">
      <c r="H293" s="310"/>
    </row>
    <row r="294" ht="12.75">
      <c r="H294" s="310"/>
    </row>
    <row r="295" ht="12.75">
      <c r="H295" s="310"/>
    </row>
    <row r="296" ht="12.75">
      <c r="H296" s="310"/>
    </row>
    <row r="297" ht="12.75">
      <c r="H297" s="310"/>
    </row>
    <row r="298" ht="12.75">
      <c r="H298" s="310"/>
    </row>
    <row r="299" ht="12.75">
      <c r="H299" s="310"/>
    </row>
    <row r="300" ht="12.75">
      <c r="H300" s="310"/>
    </row>
    <row r="301" ht="12.75">
      <c r="H301" s="310"/>
    </row>
    <row r="302" ht="12.75">
      <c r="H302" s="310"/>
    </row>
    <row r="303" ht="12.75">
      <c r="H303" s="310"/>
    </row>
    <row r="304" ht="12.75">
      <c r="H304" s="310"/>
    </row>
    <row r="305" ht="12.75">
      <c r="H305" s="310"/>
    </row>
    <row r="306" ht="12.75">
      <c r="H306" s="310"/>
    </row>
    <row r="307" ht="12.75">
      <c r="H307" s="310"/>
    </row>
    <row r="308" ht="12.75">
      <c r="H308" s="310"/>
    </row>
    <row r="309" ht="12.75">
      <c r="H309" s="310"/>
    </row>
    <row r="310" ht="12.75">
      <c r="H310" s="310"/>
    </row>
    <row r="311" ht="12.75">
      <c r="H311" s="310"/>
    </row>
    <row r="312" ht="12.75">
      <c r="H312" s="310"/>
    </row>
    <row r="313" ht="12.75">
      <c r="H313" s="310"/>
    </row>
    <row r="314" ht="12.75">
      <c r="H314" s="310"/>
    </row>
    <row r="315" ht="12.75">
      <c r="H315" s="310"/>
    </row>
    <row r="316" ht="12.75">
      <c r="H316" s="310"/>
    </row>
    <row r="317" ht="12.75">
      <c r="H317" s="310"/>
    </row>
    <row r="318" ht="12.75">
      <c r="H318" s="310"/>
    </row>
    <row r="319" ht="12.75">
      <c r="H319" s="310"/>
    </row>
    <row r="320" ht="12.75">
      <c r="H320" s="310"/>
    </row>
    <row r="321" ht="12.75">
      <c r="H321" s="310"/>
    </row>
    <row r="322" ht="12.75">
      <c r="H322" s="310"/>
    </row>
    <row r="323" ht="12.75">
      <c r="H323" s="310"/>
    </row>
    <row r="324" ht="12.75">
      <c r="H324" s="310"/>
    </row>
    <row r="325" ht="12.75">
      <c r="H325" s="310"/>
    </row>
    <row r="326" ht="12.75">
      <c r="H326" s="310"/>
    </row>
    <row r="327" ht="12.75">
      <c r="H327" s="310"/>
    </row>
    <row r="328" ht="12.75">
      <c r="H328" s="310"/>
    </row>
    <row r="329" ht="12.75">
      <c r="H329" s="310"/>
    </row>
    <row r="330" ht="12.75">
      <c r="H330" s="310"/>
    </row>
    <row r="331" ht="12.75">
      <c r="H331" s="310"/>
    </row>
    <row r="332" ht="12.75">
      <c r="H332" s="310"/>
    </row>
    <row r="333" ht="12.75">
      <c r="H333" s="310"/>
    </row>
    <row r="334" ht="12.75">
      <c r="H334" s="310"/>
    </row>
    <row r="335" ht="12.75">
      <c r="H335" s="310"/>
    </row>
    <row r="336" ht="12.75">
      <c r="H336" s="310"/>
    </row>
    <row r="337" ht="12.75">
      <c r="H337" s="310"/>
    </row>
    <row r="338" ht="12.75">
      <c r="H338" s="310"/>
    </row>
    <row r="339" ht="12.75">
      <c r="H339" s="310"/>
    </row>
    <row r="340" ht="12.75">
      <c r="H340" s="310"/>
    </row>
    <row r="341" ht="12.75">
      <c r="H341" s="310"/>
    </row>
    <row r="342" ht="12.75">
      <c r="H342" s="310"/>
    </row>
    <row r="343" ht="12.75">
      <c r="H343" s="310"/>
    </row>
    <row r="344" ht="12.75">
      <c r="H344" s="310"/>
    </row>
    <row r="345" ht="12.75">
      <c r="H345" s="310"/>
    </row>
    <row r="346" ht="12.75">
      <c r="H346" s="310"/>
    </row>
    <row r="347" ht="12.75">
      <c r="H347" s="310"/>
    </row>
    <row r="348" ht="12.75">
      <c r="H348" s="310"/>
    </row>
    <row r="349" ht="12.75">
      <c r="H349" s="310"/>
    </row>
    <row r="350" ht="12.75">
      <c r="H350" s="310"/>
    </row>
    <row r="351" ht="12.75">
      <c r="H351" s="310"/>
    </row>
    <row r="352" ht="12.75">
      <c r="H352" s="310"/>
    </row>
    <row r="353" ht="12.75">
      <c r="H353" s="310"/>
    </row>
    <row r="354" ht="12.75">
      <c r="H354" s="310"/>
    </row>
    <row r="355" ht="12.75">
      <c r="H355" s="310"/>
    </row>
    <row r="356" ht="12.75">
      <c r="H356" s="310"/>
    </row>
    <row r="357" ht="12.75">
      <c r="H357" s="310"/>
    </row>
    <row r="358" ht="12.75">
      <c r="H358" s="310"/>
    </row>
    <row r="359" ht="12.75">
      <c r="H359" s="310"/>
    </row>
    <row r="360" ht="12.75">
      <c r="H360" s="310"/>
    </row>
    <row r="361" ht="12.75">
      <c r="H361" s="310"/>
    </row>
    <row r="362" ht="12.75">
      <c r="H362" s="310"/>
    </row>
    <row r="363" ht="12.75">
      <c r="H363" s="310"/>
    </row>
    <row r="364" ht="12.75">
      <c r="H364" s="310"/>
    </row>
    <row r="365" ht="12.75">
      <c r="H365" s="310"/>
    </row>
    <row r="366" ht="12.75">
      <c r="H366" s="310"/>
    </row>
    <row r="367" ht="12.75">
      <c r="H367" s="310"/>
    </row>
    <row r="368" ht="12.75">
      <c r="H368" s="310"/>
    </row>
    <row r="369" ht="12.75">
      <c r="H369" s="310"/>
    </row>
    <row r="370" ht="12.75">
      <c r="H370" s="310"/>
    </row>
    <row r="371" ht="12.75">
      <c r="H371" s="310"/>
    </row>
    <row r="372" ht="12.75">
      <c r="H372" s="310"/>
    </row>
    <row r="373" ht="12.75">
      <c r="H373" s="310"/>
    </row>
    <row r="374" ht="12.75">
      <c r="H374" s="310"/>
    </row>
    <row r="375" ht="12.75">
      <c r="H375" s="310"/>
    </row>
    <row r="376" ht="12.75">
      <c r="H376" s="310"/>
    </row>
    <row r="377" ht="12.75">
      <c r="H377" s="310"/>
    </row>
    <row r="378" ht="12.75">
      <c r="H378" s="310"/>
    </row>
    <row r="379" ht="12.75">
      <c r="H379" s="310"/>
    </row>
    <row r="380" ht="12.75">
      <c r="H380" s="310"/>
    </row>
    <row r="381" ht="12.75">
      <c r="H381" s="310"/>
    </row>
    <row r="382" ht="12.75">
      <c r="H382" s="310"/>
    </row>
    <row r="383" ht="12.75">
      <c r="H383" s="310"/>
    </row>
    <row r="384" ht="12.75">
      <c r="H384" s="310"/>
    </row>
    <row r="385" ht="12.75">
      <c r="H385" s="310"/>
    </row>
    <row r="386" ht="12.75">
      <c r="H386" s="310"/>
    </row>
    <row r="387" ht="12.75">
      <c r="H387" s="310"/>
    </row>
    <row r="388" ht="12.75">
      <c r="H388" s="310"/>
    </row>
    <row r="389" ht="12.75">
      <c r="H389" s="310"/>
    </row>
    <row r="390" ht="12.75">
      <c r="H390" s="310"/>
    </row>
    <row r="391" ht="12.75">
      <c r="H391" s="310"/>
    </row>
    <row r="392" ht="12.75">
      <c r="H392" s="310"/>
    </row>
    <row r="393" ht="12.75">
      <c r="H393" s="310"/>
    </row>
    <row r="394" ht="12.75">
      <c r="H394" s="310"/>
    </row>
    <row r="395" ht="12.75">
      <c r="H395" s="310"/>
    </row>
    <row r="396" ht="12.75">
      <c r="H396" s="310"/>
    </row>
    <row r="397" ht="12.75">
      <c r="H397" s="310"/>
    </row>
    <row r="398" ht="12.75">
      <c r="H398" s="310"/>
    </row>
    <row r="399" ht="12.75">
      <c r="H399" s="310"/>
    </row>
    <row r="400" ht="12.75">
      <c r="H400" s="310"/>
    </row>
    <row r="401" ht="12.75">
      <c r="H401" s="310"/>
    </row>
    <row r="402" ht="12.75">
      <c r="H402" s="310"/>
    </row>
    <row r="403" ht="12.75">
      <c r="H403" s="310"/>
    </row>
    <row r="404" ht="12.75">
      <c r="H404" s="310"/>
    </row>
    <row r="405" ht="12.75">
      <c r="H405" s="310"/>
    </row>
    <row r="406" ht="12.75">
      <c r="H406" s="310"/>
    </row>
    <row r="407" ht="12.75">
      <c r="H407" s="310"/>
    </row>
    <row r="408" ht="12.75">
      <c r="H408" s="310"/>
    </row>
    <row r="409" ht="12.75">
      <c r="H409" s="310"/>
    </row>
    <row r="410" ht="12.75">
      <c r="H410" s="310"/>
    </row>
    <row r="411" ht="12.75">
      <c r="H411" s="310"/>
    </row>
    <row r="412" ht="12.75">
      <c r="H412" s="310"/>
    </row>
    <row r="413" ht="12.75">
      <c r="H413" s="310"/>
    </row>
    <row r="414" ht="12.75">
      <c r="H414" s="310"/>
    </row>
    <row r="415" ht="12.75">
      <c r="H415" s="310"/>
    </row>
    <row r="416" ht="12.75">
      <c r="H416" s="310"/>
    </row>
    <row r="417" ht="12.75">
      <c r="H417" s="310"/>
    </row>
    <row r="418" ht="12.75">
      <c r="H418" s="310"/>
    </row>
    <row r="419" ht="12.75">
      <c r="H419" s="310"/>
    </row>
    <row r="420" ht="12.75">
      <c r="H420" s="310"/>
    </row>
    <row r="421" ht="12.75">
      <c r="H421" s="310"/>
    </row>
    <row r="422" ht="12.75">
      <c r="H422" s="310"/>
    </row>
    <row r="423" ht="12.75">
      <c r="H423" s="310"/>
    </row>
    <row r="424" ht="12.75">
      <c r="H424" s="310"/>
    </row>
    <row r="425" ht="12.75">
      <c r="H425" s="310"/>
    </row>
    <row r="426" ht="12.75">
      <c r="H426" s="310"/>
    </row>
    <row r="427" ht="12.75">
      <c r="H427" s="310"/>
    </row>
    <row r="428" ht="12.75">
      <c r="H428" s="310"/>
    </row>
    <row r="429" ht="12.75">
      <c r="H429" s="310"/>
    </row>
    <row r="430" ht="12.75">
      <c r="H430" s="310"/>
    </row>
    <row r="431" ht="12.75">
      <c r="H431" s="310"/>
    </row>
    <row r="432" ht="12.75">
      <c r="H432" s="310"/>
    </row>
    <row r="433" ht="12.75">
      <c r="H433" s="310"/>
    </row>
    <row r="434" ht="12.75">
      <c r="H434" s="310"/>
    </row>
    <row r="435" ht="12.75">
      <c r="H435" s="310"/>
    </row>
    <row r="436" ht="12.75">
      <c r="H436" s="310"/>
    </row>
    <row r="437" ht="12.75">
      <c r="H437" s="310"/>
    </row>
    <row r="438" ht="12.75">
      <c r="H438" s="310"/>
    </row>
    <row r="439" ht="12.75">
      <c r="H439" s="310"/>
    </row>
    <row r="440" ht="12.75">
      <c r="H440" s="310"/>
    </row>
    <row r="441" ht="12.75">
      <c r="H441" s="310"/>
    </row>
    <row r="442" ht="12.75">
      <c r="H442" s="310"/>
    </row>
    <row r="443" ht="12.75">
      <c r="H443" s="310"/>
    </row>
    <row r="444" ht="12.75">
      <c r="H444" s="310"/>
    </row>
    <row r="445" ht="12.75">
      <c r="H445" s="310"/>
    </row>
    <row r="446" ht="12.75">
      <c r="H446" s="310"/>
    </row>
    <row r="447" ht="12.75">
      <c r="H447" s="310"/>
    </row>
    <row r="448" ht="12.75">
      <c r="H448" s="310"/>
    </row>
    <row r="449" ht="12.75">
      <c r="H449" s="310"/>
    </row>
    <row r="450" ht="12.75">
      <c r="H450" s="310"/>
    </row>
    <row r="451" ht="12.75">
      <c r="H451" s="310"/>
    </row>
    <row r="452" ht="12.75">
      <c r="H452" s="310"/>
    </row>
    <row r="453" ht="12.75">
      <c r="H453" s="310"/>
    </row>
    <row r="454" ht="12.75">
      <c r="H454" s="310"/>
    </row>
    <row r="455" ht="12.75">
      <c r="H455" s="310"/>
    </row>
    <row r="456" ht="12.75">
      <c r="H456" s="310"/>
    </row>
    <row r="457" ht="12.75">
      <c r="H457" s="310"/>
    </row>
    <row r="458" ht="12.75">
      <c r="H458" s="310"/>
    </row>
    <row r="459" ht="12.75">
      <c r="H459" s="310"/>
    </row>
    <row r="460" ht="12.75">
      <c r="H460" s="310"/>
    </row>
    <row r="461" ht="12.75">
      <c r="H461" s="310"/>
    </row>
    <row r="462" ht="12.75">
      <c r="H462" s="310"/>
    </row>
    <row r="463" ht="12.75">
      <c r="H463" s="310"/>
    </row>
    <row r="464" ht="12.75">
      <c r="H464" s="310"/>
    </row>
    <row r="465" ht="12.75">
      <c r="H465" s="310"/>
    </row>
    <row r="466" ht="12.75">
      <c r="H466" s="310"/>
    </row>
    <row r="467" ht="12.75">
      <c r="H467" s="310"/>
    </row>
    <row r="468" ht="12.75">
      <c r="H468" s="310"/>
    </row>
    <row r="469" ht="12.75">
      <c r="H469" s="310"/>
    </row>
    <row r="470" ht="12.75">
      <c r="H470" s="310"/>
    </row>
    <row r="471" ht="12.75">
      <c r="H471" s="310"/>
    </row>
    <row r="472" ht="12.75">
      <c r="H472" s="310"/>
    </row>
    <row r="473" ht="12.75">
      <c r="H473" s="310"/>
    </row>
    <row r="474" ht="12.75">
      <c r="H474" s="310"/>
    </row>
    <row r="475" ht="12.75">
      <c r="H475" s="310"/>
    </row>
    <row r="476" ht="12.75">
      <c r="H476" s="310"/>
    </row>
    <row r="477" ht="12.75">
      <c r="H477" s="310"/>
    </row>
    <row r="478" ht="12.75">
      <c r="H478" s="310"/>
    </row>
    <row r="479" ht="12.75">
      <c r="H479" s="310"/>
    </row>
    <row r="480" ht="12.75">
      <c r="H480" s="310"/>
    </row>
    <row r="481" ht="12.75">
      <c r="H481" s="310"/>
    </row>
    <row r="482" ht="12.75">
      <c r="H482" s="310"/>
    </row>
    <row r="483" ht="12.75">
      <c r="H483" s="310"/>
    </row>
    <row r="484" ht="12.75">
      <c r="H484" s="310"/>
    </row>
    <row r="485" ht="12.75">
      <c r="H485" s="310"/>
    </row>
    <row r="486" ht="12.75">
      <c r="H486" s="310"/>
    </row>
    <row r="487" ht="12.75">
      <c r="H487" s="310"/>
    </row>
    <row r="488" ht="12.75">
      <c r="H488" s="310"/>
    </row>
    <row r="489" ht="12.75">
      <c r="H489" s="310"/>
    </row>
    <row r="490" ht="12.75">
      <c r="H490" s="310"/>
    </row>
    <row r="491" ht="12.75">
      <c r="H491" s="310"/>
    </row>
    <row r="492" ht="12.75">
      <c r="H492" s="310"/>
    </row>
    <row r="493" ht="12.75">
      <c r="H493" s="310"/>
    </row>
    <row r="494" ht="12.75">
      <c r="H494" s="310"/>
    </row>
    <row r="495" ht="12.75">
      <c r="H495" s="310"/>
    </row>
    <row r="496" ht="12.75">
      <c r="H496" s="310"/>
    </row>
    <row r="497" ht="12.75">
      <c r="H497" s="310"/>
    </row>
    <row r="498" ht="12.75">
      <c r="H498" s="310"/>
    </row>
    <row r="499" ht="12.75">
      <c r="H499" s="310"/>
    </row>
    <row r="500" ht="12.75">
      <c r="H500" s="310"/>
    </row>
    <row r="501" ht="12.75">
      <c r="H501" s="310"/>
    </row>
    <row r="502" ht="12.75">
      <c r="H502" s="310"/>
    </row>
    <row r="503" ht="12.75">
      <c r="H503" s="310"/>
    </row>
    <row r="504" ht="12.75">
      <c r="H504" s="310"/>
    </row>
    <row r="505" ht="12.75">
      <c r="H505" s="310"/>
    </row>
    <row r="506" ht="12.75">
      <c r="H506" s="310"/>
    </row>
    <row r="507" ht="12.75">
      <c r="H507" s="310"/>
    </row>
    <row r="508" ht="12.75">
      <c r="H508" s="310"/>
    </row>
    <row r="509" ht="12.75">
      <c r="H509" s="310"/>
    </row>
    <row r="510" ht="12.75">
      <c r="H510" s="310"/>
    </row>
    <row r="511" ht="12.75">
      <c r="H511" s="310"/>
    </row>
    <row r="512" ht="12.75">
      <c r="H512" s="310"/>
    </row>
    <row r="513" ht="12.75">
      <c r="H513" s="310"/>
    </row>
    <row r="514" ht="12.75">
      <c r="H514" s="310"/>
    </row>
    <row r="515" ht="12.75">
      <c r="H515" s="310"/>
    </row>
    <row r="516" ht="12.75">
      <c r="H516" s="310"/>
    </row>
    <row r="517" ht="12.75">
      <c r="H517" s="310"/>
    </row>
    <row r="518" ht="12.75">
      <c r="H518" s="310"/>
    </row>
    <row r="519" ht="12.75">
      <c r="H519" s="310"/>
    </row>
    <row r="520" ht="12.75">
      <c r="H520" s="310"/>
    </row>
    <row r="521" ht="12.75">
      <c r="H521" s="310"/>
    </row>
    <row r="522" ht="12.75">
      <c r="H522" s="310"/>
    </row>
    <row r="523" ht="12.75">
      <c r="H523" s="310"/>
    </row>
    <row r="524" ht="12.75">
      <c r="H524" s="310"/>
    </row>
    <row r="525" ht="12.75">
      <c r="H525" s="310"/>
    </row>
    <row r="526" ht="12.75">
      <c r="H526" s="310"/>
    </row>
    <row r="527" ht="12.75">
      <c r="H527" s="310"/>
    </row>
    <row r="528" ht="12.75">
      <c r="H528" s="310"/>
    </row>
    <row r="529" ht="12.75">
      <c r="H529" s="310"/>
    </row>
    <row r="530" ht="12.75">
      <c r="H530" s="310"/>
    </row>
    <row r="531" ht="12.75">
      <c r="H531" s="310"/>
    </row>
    <row r="532" ht="12.75">
      <c r="H532" s="310"/>
    </row>
    <row r="533" ht="12.75">
      <c r="H533" s="310"/>
    </row>
    <row r="534" ht="12.75">
      <c r="H534" s="310"/>
    </row>
    <row r="535" ht="12.75">
      <c r="H535" s="310"/>
    </row>
    <row r="536" ht="12.75">
      <c r="H536" s="310"/>
    </row>
    <row r="537" ht="12.75">
      <c r="H537" s="310"/>
    </row>
    <row r="538" ht="12.75">
      <c r="H538" s="310"/>
    </row>
    <row r="539" ht="12.75">
      <c r="H539" s="310"/>
    </row>
    <row r="540" ht="12.75">
      <c r="H540" s="310"/>
    </row>
    <row r="541" ht="12.75">
      <c r="H541" s="310"/>
    </row>
    <row r="542" ht="12.75">
      <c r="H542" s="310"/>
    </row>
    <row r="543" ht="12.75">
      <c r="H543" s="310"/>
    </row>
    <row r="544" ht="12.75">
      <c r="H544" s="310"/>
    </row>
    <row r="545" ht="12.75">
      <c r="H545" s="310"/>
    </row>
    <row r="546" ht="12.75">
      <c r="H546" s="310"/>
    </row>
    <row r="547" ht="12.75">
      <c r="H547" s="310"/>
    </row>
    <row r="548" ht="12.75">
      <c r="H548" s="310"/>
    </row>
    <row r="549" ht="12.75">
      <c r="H549" s="310"/>
    </row>
    <row r="550" ht="12.75">
      <c r="H550" s="310"/>
    </row>
    <row r="551" ht="12.75">
      <c r="H551" s="310"/>
    </row>
    <row r="552" ht="12.75">
      <c r="H552" s="310"/>
    </row>
    <row r="553" ht="12.75">
      <c r="H553" s="310"/>
    </row>
    <row r="554" ht="12.75">
      <c r="H554" s="310"/>
    </row>
    <row r="555" ht="12.75">
      <c r="H555" s="310"/>
    </row>
    <row r="556" ht="12.75">
      <c r="H556" s="310"/>
    </row>
    <row r="557" ht="12.75">
      <c r="H557" s="310"/>
    </row>
    <row r="558" ht="12.75">
      <c r="H558" s="310"/>
    </row>
    <row r="559" ht="12.75">
      <c r="H559" s="310"/>
    </row>
    <row r="560" ht="12.75">
      <c r="H560" s="310"/>
    </row>
    <row r="561" ht="12.75">
      <c r="H561" s="310"/>
    </row>
    <row r="562" ht="12.75">
      <c r="H562" s="310"/>
    </row>
    <row r="563" ht="12.75">
      <c r="H563" s="310"/>
    </row>
    <row r="564" ht="12.75">
      <c r="H564" s="310"/>
    </row>
    <row r="565" ht="12.75">
      <c r="H565" s="310"/>
    </row>
    <row r="566" ht="12.75">
      <c r="H566" s="310"/>
    </row>
    <row r="567" ht="12.75">
      <c r="H567" s="310"/>
    </row>
    <row r="568" ht="12.75">
      <c r="H568" s="310"/>
    </row>
    <row r="569" ht="12.75">
      <c r="H569" s="310"/>
    </row>
    <row r="570" ht="12.75">
      <c r="H570" s="310"/>
    </row>
    <row r="571" ht="12.75">
      <c r="H571" s="310"/>
    </row>
    <row r="572" ht="12.75">
      <c r="H572" s="310"/>
    </row>
    <row r="573" ht="12.75">
      <c r="H573" s="310"/>
    </row>
    <row r="574" ht="12.75">
      <c r="H574" s="310"/>
    </row>
    <row r="575" ht="12.75">
      <c r="H575" s="310"/>
    </row>
    <row r="576" ht="12.75">
      <c r="H576" s="310"/>
    </row>
    <row r="577" ht="12.75">
      <c r="H577" s="310"/>
    </row>
    <row r="578" ht="12.75">
      <c r="H578" s="310"/>
    </row>
    <row r="579" ht="12.75">
      <c r="H579" s="310"/>
    </row>
    <row r="580" ht="12.75">
      <c r="H580" s="310"/>
    </row>
    <row r="581" ht="12.75">
      <c r="H581" s="310"/>
    </row>
    <row r="582" ht="12.75">
      <c r="H582" s="310"/>
    </row>
    <row r="583" ht="12.75">
      <c r="H583" s="310"/>
    </row>
    <row r="584" ht="12.75">
      <c r="H584" s="310"/>
    </row>
    <row r="585" ht="12.75">
      <c r="H585" s="310"/>
    </row>
    <row r="586" ht="12.75">
      <c r="H586" s="310"/>
    </row>
    <row r="587" ht="12.75">
      <c r="H587" s="310"/>
    </row>
    <row r="588" ht="12.75">
      <c r="H588" s="310"/>
    </row>
    <row r="589" ht="12.75">
      <c r="H589" s="310"/>
    </row>
    <row r="590" ht="12.75">
      <c r="H590" s="310"/>
    </row>
    <row r="591" ht="12.75">
      <c r="H591" s="310"/>
    </row>
    <row r="592" ht="12.75">
      <c r="H592" s="310"/>
    </row>
    <row r="593" ht="12.75">
      <c r="H593" s="310"/>
    </row>
    <row r="594" ht="12.75">
      <c r="H594" s="310"/>
    </row>
  </sheetData>
  <sheetProtection/>
  <mergeCells count="69">
    <mergeCell ref="C15:F15"/>
    <mergeCell ref="B6:M6"/>
    <mergeCell ref="D7:I7"/>
    <mergeCell ref="H8:I8"/>
    <mergeCell ref="C14:F14"/>
    <mergeCell ref="J9:K9"/>
    <mergeCell ref="C20:F20"/>
    <mergeCell ref="C21:F21"/>
    <mergeCell ref="C26:F26"/>
    <mergeCell ref="C27:F27"/>
    <mergeCell ref="C16:F16"/>
    <mergeCell ref="C17:F17"/>
    <mergeCell ref="C18:F18"/>
    <mergeCell ref="C19:F19"/>
    <mergeCell ref="C35:F35"/>
    <mergeCell ref="C36:F36"/>
    <mergeCell ref="C22:D22"/>
    <mergeCell ref="C24:F24"/>
    <mergeCell ref="C37:F37"/>
    <mergeCell ref="C25:F25"/>
    <mergeCell ref="C23:F23"/>
    <mergeCell ref="C32:F32"/>
    <mergeCell ref="C33:F33"/>
    <mergeCell ref="C30:F30"/>
    <mergeCell ref="C31:F31"/>
    <mergeCell ref="C28:F28"/>
    <mergeCell ref="C29:F29"/>
    <mergeCell ref="C34:F34"/>
    <mergeCell ref="C38:F38"/>
    <mergeCell ref="C40:F40"/>
    <mergeCell ref="C39:F39"/>
    <mergeCell ref="C41:F41"/>
    <mergeCell ref="C42:F42"/>
    <mergeCell ref="C43:F43"/>
    <mergeCell ref="C44:F44"/>
    <mergeCell ref="C45:F45"/>
    <mergeCell ref="C46:F46"/>
    <mergeCell ref="C47:F47"/>
    <mergeCell ref="C54:F54"/>
    <mergeCell ref="C55:F55"/>
    <mergeCell ref="C48:F48"/>
    <mergeCell ref="C49:F49"/>
    <mergeCell ref="C51:F51"/>
    <mergeCell ref="C50:F50"/>
    <mergeCell ref="C52:F52"/>
    <mergeCell ref="C53:F53"/>
    <mergeCell ref="C56:F56"/>
    <mergeCell ref="C57:F57"/>
    <mergeCell ref="C58:F58"/>
    <mergeCell ref="C59:F59"/>
    <mergeCell ref="B82:B83"/>
    <mergeCell ref="C82:F83"/>
    <mergeCell ref="B74:B75"/>
    <mergeCell ref="C74:F75"/>
    <mergeCell ref="C76:F76"/>
    <mergeCell ref="C77:F77"/>
    <mergeCell ref="C60:F60"/>
    <mergeCell ref="C69:F69"/>
    <mergeCell ref="C70:F70"/>
    <mergeCell ref="C79:F80"/>
    <mergeCell ref="C65:F65"/>
    <mergeCell ref="C67:F67"/>
    <mergeCell ref="C64:F64"/>
    <mergeCell ref="C63:F63"/>
    <mergeCell ref="C61:F61"/>
    <mergeCell ref="C66:F66"/>
    <mergeCell ref="E88:H88"/>
    <mergeCell ref="C71:F71"/>
    <mergeCell ref="C62:F6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&amp;CStrona &amp;P z &amp;N</oddFooter>
  </headerFooter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8.28125" style="0" customWidth="1"/>
    <col min="4" max="4" width="41.28125" style="0" customWidth="1"/>
    <col min="5" max="5" width="19.00390625" style="0" customWidth="1"/>
    <col min="6" max="6" width="19.421875" style="0" customWidth="1"/>
    <col min="7" max="7" width="13.7109375" style="26" customWidth="1"/>
    <col min="8" max="8" width="18.421875" style="0" customWidth="1"/>
    <col min="9" max="9" width="14.140625" style="0" customWidth="1"/>
    <col min="10" max="10" width="13.421875" style="22" customWidth="1"/>
    <col min="11" max="16384" width="9.140625" style="22" customWidth="1"/>
  </cols>
  <sheetData>
    <row r="1" spans="1:8" ht="15">
      <c r="A1" s="12"/>
      <c r="B1" s="12"/>
      <c r="C1" s="12"/>
      <c r="D1" s="12"/>
      <c r="E1" s="12"/>
      <c r="F1" s="12"/>
      <c r="H1" s="1" t="s">
        <v>134</v>
      </c>
    </row>
    <row r="2" spans="1:8" ht="15">
      <c r="A2" s="12"/>
      <c r="B2" s="12"/>
      <c r="C2" s="12"/>
      <c r="D2" s="12"/>
      <c r="E2" s="12"/>
      <c r="F2" s="12"/>
      <c r="H2" s="1" t="s">
        <v>368</v>
      </c>
    </row>
    <row r="3" spans="1:8" ht="15.75">
      <c r="A3" s="12"/>
      <c r="B3" s="12"/>
      <c r="C3" s="12"/>
      <c r="D3" s="13" t="s">
        <v>86</v>
      </c>
      <c r="E3" s="14"/>
      <c r="F3" s="14"/>
      <c r="H3" s="173" t="s">
        <v>208</v>
      </c>
    </row>
    <row r="4" spans="1:9" ht="18.75">
      <c r="A4" s="743" t="s">
        <v>309</v>
      </c>
      <c r="B4" s="744"/>
      <c r="C4" s="744"/>
      <c r="D4" s="744"/>
      <c r="E4" s="744"/>
      <c r="F4" s="744"/>
      <c r="H4" s="173" t="s">
        <v>369</v>
      </c>
      <c r="I4" s="14"/>
    </row>
    <row r="5" spans="1:9" ht="18.75">
      <c r="A5" s="508"/>
      <c r="B5" s="489"/>
      <c r="C5" s="489"/>
      <c r="D5" s="489"/>
      <c r="E5" s="489"/>
      <c r="F5" s="489"/>
      <c r="G5" s="509"/>
      <c r="H5" s="510"/>
      <c r="I5" s="511"/>
    </row>
    <row r="6" spans="1:9" ht="12.75">
      <c r="A6" s="507"/>
      <c r="B6" s="507"/>
      <c r="C6" s="503"/>
      <c r="D6" s="504"/>
      <c r="E6" s="505"/>
      <c r="F6" s="505"/>
      <c r="G6" s="506"/>
      <c r="H6" s="45"/>
      <c r="I6" s="45"/>
    </row>
    <row r="7" spans="1:9" ht="12.75">
      <c r="A7" s="45"/>
      <c r="B7" s="46"/>
      <c r="C7" s="47"/>
      <c r="D7" s="45"/>
      <c r="E7" s="740" t="s">
        <v>42</v>
      </c>
      <c r="F7" s="741"/>
      <c r="G7" s="742"/>
      <c r="H7" s="46" t="s">
        <v>43</v>
      </c>
      <c r="I7" s="46" t="s">
        <v>43</v>
      </c>
    </row>
    <row r="8" spans="1:9" ht="12.75">
      <c r="A8" s="45" t="s">
        <v>39</v>
      </c>
      <c r="B8" s="46" t="s">
        <v>40</v>
      </c>
      <c r="C8" s="47" t="s">
        <v>41</v>
      </c>
      <c r="D8" s="46" t="s">
        <v>2</v>
      </c>
      <c r="E8" s="49"/>
      <c r="F8" s="49"/>
      <c r="G8" s="50"/>
      <c r="H8" s="46" t="s">
        <v>44</v>
      </c>
      <c r="I8" s="46" t="s">
        <v>45</v>
      </c>
    </row>
    <row r="9" spans="1:9" ht="12.75">
      <c r="A9" s="45"/>
      <c r="B9" s="46"/>
      <c r="C9" s="47"/>
      <c r="D9" s="45"/>
      <c r="E9" s="51" t="s">
        <v>46</v>
      </c>
      <c r="F9" s="47" t="s">
        <v>47</v>
      </c>
      <c r="G9" s="52" t="s">
        <v>48</v>
      </c>
      <c r="H9" s="45"/>
      <c r="I9" s="45"/>
    </row>
    <row r="10" spans="1:9" ht="12.75">
      <c r="A10" s="45"/>
      <c r="B10" s="46"/>
      <c r="C10" s="47"/>
      <c r="D10" s="45"/>
      <c r="E10" s="48" t="s">
        <v>49</v>
      </c>
      <c r="F10" s="47" t="s">
        <v>310</v>
      </c>
      <c r="G10" s="52" t="s">
        <v>312</v>
      </c>
      <c r="H10" s="45"/>
      <c r="I10" s="45"/>
    </row>
    <row r="11" spans="1:9" ht="13.5" thickBot="1">
      <c r="A11" s="77">
        <v>1</v>
      </c>
      <c r="B11" s="53">
        <v>2</v>
      </c>
      <c r="C11" s="54">
        <v>3</v>
      </c>
      <c r="D11" s="54">
        <v>4</v>
      </c>
      <c r="E11" s="54">
        <v>5</v>
      </c>
      <c r="F11" s="54">
        <v>6</v>
      </c>
      <c r="G11" s="55">
        <v>7</v>
      </c>
      <c r="H11" s="55">
        <v>8</v>
      </c>
      <c r="I11" s="56">
        <v>9</v>
      </c>
    </row>
    <row r="12" spans="1:9" ht="13.5" thickTop="1">
      <c r="A12" s="57" t="s">
        <v>11</v>
      </c>
      <c r="B12" s="58"/>
      <c r="C12" s="58"/>
      <c r="D12" s="59" t="s">
        <v>116</v>
      </c>
      <c r="E12" s="58"/>
      <c r="F12" s="58"/>
      <c r="G12" s="60"/>
      <c r="H12" s="61"/>
      <c r="I12" s="62"/>
    </row>
    <row r="13" spans="1:9" ht="12.75">
      <c r="A13" s="58"/>
      <c r="B13" s="57" t="s">
        <v>117</v>
      </c>
      <c r="C13" s="58"/>
      <c r="D13" s="63" t="s">
        <v>118</v>
      </c>
      <c r="E13" s="58"/>
      <c r="F13" s="58"/>
      <c r="G13" s="60"/>
      <c r="H13" s="61"/>
      <c r="I13" s="62"/>
    </row>
    <row r="14" spans="1:9" ht="12.75">
      <c r="A14" s="58"/>
      <c r="B14" s="58"/>
      <c r="C14" s="58">
        <v>2010</v>
      </c>
      <c r="D14" s="64" t="s">
        <v>52</v>
      </c>
      <c r="E14" s="58"/>
      <c r="F14" s="58"/>
      <c r="G14" s="60"/>
      <c r="H14" s="61"/>
      <c r="I14" s="62"/>
    </row>
    <row r="15" spans="1:9" ht="12.75">
      <c r="A15" s="58"/>
      <c r="B15" s="58"/>
      <c r="C15" s="58"/>
      <c r="D15" s="64" t="s">
        <v>53</v>
      </c>
      <c r="E15" s="175">
        <v>578782.91</v>
      </c>
      <c r="F15" s="65">
        <v>578782.91</v>
      </c>
      <c r="G15" s="66">
        <f>F15/E15</f>
        <v>1</v>
      </c>
      <c r="H15" s="65">
        <f>F15</f>
        <v>578782.91</v>
      </c>
      <c r="I15" s="62">
        <v>0</v>
      </c>
    </row>
    <row r="16" spans="1:9" ht="12.75">
      <c r="A16" s="58"/>
      <c r="B16" s="58"/>
      <c r="C16" s="58"/>
      <c r="D16" s="64" t="s">
        <v>54</v>
      </c>
      <c r="E16" s="58"/>
      <c r="F16" s="58"/>
      <c r="G16" s="60"/>
      <c r="H16" s="61"/>
      <c r="I16" s="62"/>
    </row>
    <row r="17" spans="1:9" ht="12.75">
      <c r="A17" s="67"/>
      <c r="B17" s="67"/>
      <c r="C17" s="67"/>
      <c r="D17" s="436" t="s">
        <v>269</v>
      </c>
      <c r="E17" s="472">
        <f>SUM(E15:E16)</f>
        <v>578782.91</v>
      </c>
      <c r="F17" s="472">
        <f>SUM(F15:F16)</f>
        <v>578782.91</v>
      </c>
      <c r="G17" s="473">
        <f>F17/E17</f>
        <v>1</v>
      </c>
      <c r="H17" s="474">
        <f>SUM(H15:H16)</f>
        <v>578782.91</v>
      </c>
      <c r="I17" s="475">
        <f>SUM(I15:I16)</f>
        <v>0</v>
      </c>
    </row>
    <row r="18" spans="1:9" ht="12.75" hidden="1">
      <c r="A18" s="58"/>
      <c r="B18" s="58"/>
      <c r="C18" s="58"/>
      <c r="D18" s="68"/>
      <c r="E18" s="64"/>
      <c r="F18" s="64"/>
      <c r="G18" s="69"/>
      <c r="H18" s="70"/>
      <c r="I18" s="70"/>
    </row>
    <row r="19" spans="1:9" ht="18" customHeight="1" hidden="1">
      <c r="A19" s="58"/>
      <c r="B19" s="58"/>
      <c r="C19" s="58"/>
      <c r="D19" s="64"/>
      <c r="E19" s="64"/>
      <c r="F19" s="64"/>
      <c r="G19" s="69"/>
      <c r="H19" s="70"/>
      <c r="I19" s="70"/>
    </row>
    <row r="20" spans="1:9" ht="12" customHeight="1" hidden="1">
      <c r="A20" s="64"/>
      <c r="B20" s="58"/>
      <c r="C20" s="58"/>
      <c r="D20" s="64"/>
      <c r="E20" s="64"/>
      <c r="F20" s="64"/>
      <c r="G20" s="69"/>
      <c r="H20" s="70"/>
      <c r="I20" s="70"/>
    </row>
    <row r="21" spans="1:9" ht="12.75" hidden="1">
      <c r="A21" s="64"/>
      <c r="B21" s="58"/>
      <c r="C21" s="58"/>
      <c r="D21" s="64"/>
      <c r="E21" s="64"/>
      <c r="F21" s="64"/>
      <c r="G21" s="69"/>
      <c r="H21" s="70"/>
      <c r="I21" s="70"/>
    </row>
    <row r="22" spans="1:9" ht="12.75">
      <c r="A22" s="58">
        <v>750</v>
      </c>
      <c r="B22" s="58"/>
      <c r="C22" s="58"/>
      <c r="D22" s="71" t="s">
        <v>50</v>
      </c>
      <c r="E22" s="64"/>
      <c r="F22" s="64"/>
      <c r="G22" s="72"/>
      <c r="H22" s="70"/>
      <c r="I22" s="70"/>
    </row>
    <row r="23" spans="1:9" ht="12.75">
      <c r="A23" s="58"/>
      <c r="B23" s="73">
        <v>75011</v>
      </c>
      <c r="C23" s="58"/>
      <c r="D23" s="74" t="s">
        <v>51</v>
      </c>
      <c r="E23" s="75"/>
      <c r="F23" s="75"/>
      <c r="G23" s="72"/>
      <c r="H23" s="70"/>
      <c r="I23" s="70"/>
    </row>
    <row r="24" spans="1:9" ht="12.75">
      <c r="A24" s="58"/>
      <c r="B24" s="73"/>
      <c r="C24" s="58">
        <v>2010</v>
      </c>
      <c r="D24" s="64" t="s">
        <v>52</v>
      </c>
      <c r="E24" s="75"/>
      <c r="F24" s="75"/>
      <c r="G24" s="72"/>
      <c r="H24" s="70"/>
      <c r="I24" s="70"/>
    </row>
    <row r="25" spans="1:9" ht="15" customHeight="1">
      <c r="A25" s="58"/>
      <c r="B25" s="73"/>
      <c r="C25" s="58"/>
      <c r="D25" s="64" t="s">
        <v>53</v>
      </c>
      <c r="E25" s="75">
        <v>108618</v>
      </c>
      <c r="F25" s="75">
        <v>108618</v>
      </c>
      <c r="G25" s="76">
        <f>F25/E25</f>
        <v>1</v>
      </c>
      <c r="H25" s="443">
        <v>108618</v>
      </c>
      <c r="I25" s="70"/>
    </row>
    <row r="26" spans="1:9" ht="14.25" customHeight="1">
      <c r="A26" s="58"/>
      <c r="B26" s="73"/>
      <c r="C26" s="58"/>
      <c r="D26" s="64" t="s">
        <v>54</v>
      </c>
      <c r="E26" s="75"/>
      <c r="F26" s="75"/>
      <c r="G26" s="76"/>
      <c r="H26" s="70"/>
      <c r="I26" s="70"/>
    </row>
    <row r="27" spans="1:9" s="176" customFormat="1" ht="12.75">
      <c r="A27" s="77"/>
      <c r="B27" s="77"/>
      <c r="C27" s="67"/>
      <c r="D27" s="81" t="s">
        <v>55</v>
      </c>
      <c r="E27" s="82">
        <f>SUM(E23:E26)</f>
        <v>108618</v>
      </c>
      <c r="F27" s="82">
        <f>SUM(F23:F26)</f>
        <v>108618</v>
      </c>
      <c r="G27" s="79">
        <f>F27/E27</f>
        <v>1</v>
      </c>
      <c r="H27" s="444">
        <f>SUM(H23:H26)</f>
        <v>108618</v>
      </c>
      <c r="I27" s="83">
        <f>SUM(I23:I26)</f>
        <v>0</v>
      </c>
    </row>
    <row r="28" spans="1:9" ht="21.75" customHeight="1">
      <c r="A28" s="73">
        <v>751</v>
      </c>
      <c r="B28" s="73"/>
      <c r="C28" s="58"/>
      <c r="D28" s="68" t="s">
        <v>56</v>
      </c>
      <c r="E28" s="75"/>
      <c r="F28" s="75"/>
      <c r="G28" s="72"/>
      <c r="H28" s="80"/>
      <c r="I28" s="80"/>
    </row>
    <row r="29" spans="1:9" ht="12.75">
      <c r="A29" s="58"/>
      <c r="B29" s="73"/>
      <c r="C29" s="58"/>
      <c r="D29" s="71" t="s">
        <v>57</v>
      </c>
      <c r="E29" s="75"/>
      <c r="F29" s="75"/>
      <c r="G29" s="72"/>
      <c r="H29" s="80"/>
      <c r="I29" s="80"/>
    </row>
    <row r="30" spans="1:9" ht="15.75" customHeight="1">
      <c r="A30" s="58"/>
      <c r="B30" s="58">
        <v>75101</v>
      </c>
      <c r="C30" s="58"/>
      <c r="D30" s="74" t="s">
        <v>56</v>
      </c>
      <c r="E30" s="75"/>
      <c r="F30" s="75"/>
      <c r="G30" s="72"/>
      <c r="H30" s="445"/>
      <c r="I30" s="80"/>
    </row>
    <row r="31" spans="1:9" ht="12.75">
      <c r="A31" s="58"/>
      <c r="B31" s="58"/>
      <c r="C31" s="58"/>
      <c r="D31" s="74" t="s">
        <v>58</v>
      </c>
      <c r="E31" s="75"/>
      <c r="F31" s="75"/>
      <c r="G31" s="72"/>
      <c r="H31" s="443"/>
      <c r="I31" s="70"/>
    </row>
    <row r="32" spans="1:9" ht="12.75">
      <c r="A32" s="58"/>
      <c r="B32" s="58"/>
      <c r="C32" s="58">
        <v>2010</v>
      </c>
      <c r="D32" s="64" t="s">
        <v>52</v>
      </c>
      <c r="E32" s="75"/>
      <c r="F32" s="75"/>
      <c r="G32" s="72"/>
      <c r="H32" s="443"/>
      <c r="I32" s="70"/>
    </row>
    <row r="33" spans="1:9" ht="12.75">
      <c r="A33" s="58"/>
      <c r="B33" s="58"/>
      <c r="C33" s="58"/>
      <c r="D33" s="64" t="s">
        <v>53</v>
      </c>
      <c r="E33" s="75">
        <v>2578</v>
      </c>
      <c r="F33" s="75">
        <v>2578</v>
      </c>
      <c r="G33" s="76">
        <f>F33/E33</f>
        <v>1</v>
      </c>
      <c r="H33" s="443">
        <v>2578</v>
      </c>
      <c r="I33" s="70">
        <v>0</v>
      </c>
    </row>
    <row r="34" spans="1:9" ht="12.75">
      <c r="A34" s="58"/>
      <c r="B34" s="58"/>
      <c r="C34" s="58"/>
      <c r="D34" s="64" t="s">
        <v>54</v>
      </c>
      <c r="E34" s="75"/>
      <c r="F34" s="75"/>
      <c r="G34" s="76"/>
      <c r="H34" s="443"/>
      <c r="I34" s="70"/>
    </row>
    <row r="35" spans="1:9" ht="12.75">
      <c r="A35" s="58"/>
      <c r="B35" s="58">
        <v>75113</v>
      </c>
      <c r="C35" s="58"/>
      <c r="D35" s="74" t="s">
        <v>270</v>
      </c>
      <c r="E35" s="75"/>
      <c r="F35" s="75"/>
      <c r="G35" s="76"/>
      <c r="H35" s="443"/>
      <c r="I35" s="70"/>
    </row>
    <row r="36" spans="1:9" ht="39" customHeight="1">
      <c r="A36" s="58"/>
      <c r="B36" s="58"/>
      <c r="C36" s="439">
        <v>2010</v>
      </c>
      <c r="D36" s="438" t="s">
        <v>271</v>
      </c>
      <c r="E36" s="440">
        <v>22888</v>
      </c>
      <c r="F36" s="440">
        <v>22888</v>
      </c>
      <c r="G36" s="441">
        <f>F36/E36</f>
        <v>1</v>
      </c>
      <c r="H36" s="446">
        <v>22888</v>
      </c>
      <c r="I36" s="442">
        <v>0</v>
      </c>
    </row>
    <row r="37" spans="1:9" ht="11.25" customHeight="1">
      <c r="A37" s="58"/>
      <c r="B37" s="58"/>
      <c r="C37" s="58"/>
      <c r="D37" s="71"/>
      <c r="E37" s="75"/>
      <c r="F37" s="75"/>
      <c r="G37" s="72"/>
      <c r="H37" s="443"/>
      <c r="I37" s="70"/>
    </row>
    <row r="38" spans="1:9" s="23" customFormat="1" ht="12.75">
      <c r="A38" s="67"/>
      <c r="B38" s="67"/>
      <c r="C38" s="67"/>
      <c r="D38" s="81" t="s">
        <v>59</v>
      </c>
      <c r="E38" s="82">
        <f>SUM(E33:E37)</f>
        <v>25466</v>
      </c>
      <c r="F38" s="82">
        <f>SUM(F33:F37)</f>
        <v>25466</v>
      </c>
      <c r="G38" s="437">
        <f>F38/E38</f>
        <v>1</v>
      </c>
      <c r="H38" s="444">
        <f>SUM(H33:H37)</f>
        <v>25466</v>
      </c>
      <c r="I38" s="83">
        <v>0</v>
      </c>
    </row>
    <row r="39" spans="1:9" ht="12.75">
      <c r="A39" s="58">
        <v>754</v>
      </c>
      <c r="B39" s="47"/>
      <c r="C39" s="47"/>
      <c r="D39" s="71" t="s">
        <v>60</v>
      </c>
      <c r="E39" s="75"/>
      <c r="F39" s="75"/>
      <c r="G39" s="72"/>
      <c r="H39" s="70"/>
      <c r="I39" s="70"/>
    </row>
    <row r="40" spans="1:9" ht="12.75">
      <c r="A40" s="58"/>
      <c r="B40" s="47"/>
      <c r="C40" s="47"/>
      <c r="D40" s="71" t="s">
        <v>61</v>
      </c>
      <c r="E40" s="75"/>
      <c r="F40" s="75"/>
      <c r="G40" s="72"/>
      <c r="H40" s="70"/>
      <c r="I40" s="70"/>
    </row>
    <row r="41" spans="1:9" ht="17.25" customHeight="1">
      <c r="A41" s="78"/>
      <c r="B41" s="78">
        <v>75214</v>
      </c>
      <c r="C41" s="78"/>
      <c r="D41" s="476" t="s">
        <v>62</v>
      </c>
      <c r="E41" s="477"/>
      <c r="F41" s="84"/>
      <c r="G41" s="478"/>
      <c r="H41" s="85"/>
      <c r="I41" s="85"/>
    </row>
    <row r="42" spans="1:9" ht="16.5" customHeight="1">
      <c r="A42" s="58"/>
      <c r="B42" s="47"/>
      <c r="C42" s="483">
        <v>2010</v>
      </c>
      <c r="D42" s="64" t="s">
        <v>52</v>
      </c>
      <c r="E42" s="75"/>
      <c r="F42" s="75"/>
      <c r="G42" s="72"/>
      <c r="H42" s="70"/>
      <c r="I42" s="70"/>
    </row>
    <row r="43" spans="1:9" ht="12.75">
      <c r="A43" s="73"/>
      <c r="B43" s="46"/>
      <c r="C43" s="80"/>
      <c r="D43" s="80" t="s">
        <v>53</v>
      </c>
      <c r="E43" s="70">
        <v>1000</v>
      </c>
      <c r="F43" s="70">
        <v>1000</v>
      </c>
      <c r="G43" s="87">
        <f>F43/E43</f>
        <v>1</v>
      </c>
      <c r="H43" s="70">
        <v>1000</v>
      </c>
      <c r="I43" s="88">
        <v>0</v>
      </c>
    </row>
    <row r="44" spans="1:9" ht="12.75">
      <c r="A44" s="58"/>
      <c r="B44" s="47"/>
      <c r="C44" s="80"/>
      <c r="D44" s="64" t="s">
        <v>54</v>
      </c>
      <c r="E44" s="75"/>
      <c r="F44" s="75"/>
      <c r="G44" s="72"/>
      <c r="H44" s="70"/>
      <c r="I44" s="70"/>
    </row>
    <row r="45" spans="1:9" s="23" customFormat="1" ht="12.75">
      <c r="A45" s="77"/>
      <c r="B45" s="77"/>
      <c r="C45" s="77"/>
      <c r="D45" s="81" t="s">
        <v>63</v>
      </c>
      <c r="E45" s="82">
        <f>SUM(E42:E44)</f>
        <v>1000</v>
      </c>
      <c r="F45" s="82">
        <f>SUM(F42:F44)</f>
        <v>1000</v>
      </c>
      <c r="G45" s="79">
        <f>F45/E45</f>
        <v>1</v>
      </c>
      <c r="H45" s="83">
        <f>SUM(H43:H44)</f>
        <v>1000</v>
      </c>
      <c r="I45" s="83">
        <f>SUM(I43:I44)</f>
        <v>0</v>
      </c>
    </row>
    <row r="46" spans="1:9" ht="20.25" customHeight="1">
      <c r="A46" s="58">
        <v>852</v>
      </c>
      <c r="B46" s="73"/>
      <c r="C46" s="73"/>
      <c r="D46" s="71" t="s">
        <v>64</v>
      </c>
      <c r="E46" s="75"/>
      <c r="F46" s="75"/>
      <c r="G46" s="72"/>
      <c r="H46" s="70"/>
      <c r="I46" s="70"/>
    </row>
    <row r="47" spans="1:9" ht="38.25">
      <c r="A47" s="58"/>
      <c r="B47" s="73">
        <v>85212</v>
      </c>
      <c r="C47" s="73"/>
      <c r="D47" s="285" t="s">
        <v>220</v>
      </c>
      <c r="E47" s="75"/>
      <c r="F47" s="75"/>
      <c r="G47" s="72"/>
      <c r="H47" s="70"/>
      <c r="I47" s="70"/>
    </row>
    <row r="48" spans="1:9" ht="12.75">
      <c r="A48" s="58"/>
      <c r="B48" s="73"/>
      <c r="C48" s="58">
        <v>2010</v>
      </c>
      <c r="D48" s="64" t="s">
        <v>52</v>
      </c>
      <c r="E48" s="75"/>
      <c r="F48" s="75"/>
      <c r="G48" s="72"/>
      <c r="H48" s="70"/>
      <c r="I48" s="70"/>
    </row>
    <row r="49" spans="1:9" ht="15" customHeight="1">
      <c r="A49" s="58"/>
      <c r="B49" s="73"/>
      <c r="C49" s="58"/>
      <c r="D49" s="64" t="s">
        <v>53</v>
      </c>
      <c r="E49" s="75">
        <v>3422000</v>
      </c>
      <c r="F49" s="177">
        <v>3421850.1</v>
      </c>
      <c r="G49" s="87">
        <f>F49/E49</f>
        <v>0.999956195207481</v>
      </c>
      <c r="H49" s="286">
        <v>3421850.1</v>
      </c>
      <c r="I49" s="70"/>
    </row>
    <row r="50" spans="1:9" ht="15" customHeight="1">
      <c r="A50" s="58"/>
      <c r="B50" s="73"/>
      <c r="C50" s="58"/>
      <c r="D50" s="64" t="s">
        <v>54</v>
      </c>
      <c r="E50" s="75"/>
      <c r="F50" s="75"/>
      <c r="G50" s="72"/>
      <c r="H50" s="70"/>
      <c r="I50" s="70"/>
    </row>
    <row r="51" spans="1:9" ht="15" customHeight="1">
      <c r="A51" s="58"/>
      <c r="B51" s="73"/>
      <c r="C51" s="58"/>
      <c r="D51" s="64"/>
      <c r="E51" s="75"/>
      <c r="F51" s="75"/>
      <c r="G51" s="72"/>
      <c r="H51" s="70"/>
      <c r="I51" s="70"/>
    </row>
    <row r="52" spans="1:9" ht="12.75">
      <c r="A52" s="58"/>
      <c r="B52" s="73">
        <v>85213</v>
      </c>
      <c r="C52" s="58"/>
      <c r="D52" s="74" t="s">
        <v>65</v>
      </c>
      <c r="E52" s="75"/>
      <c r="F52" s="75"/>
      <c r="G52" s="72"/>
      <c r="H52" s="70"/>
      <c r="I52" s="70"/>
    </row>
    <row r="53" spans="1:9" ht="51">
      <c r="A53" s="58"/>
      <c r="B53" s="73"/>
      <c r="C53" s="58"/>
      <c r="D53" s="285" t="s">
        <v>221</v>
      </c>
      <c r="E53" s="75"/>
      <c r="F53" s="75"/>
      <c r="G53" s="72"/>
      <c r="H53" s="70"/>
      <c r="I53" s="70"/>
    </row>
    <row r="54" spans="1:9" ht="12.75">
      <c r="A54" s="58"/>
      <c r="B54" s="73"/>
      <c r="C54" s="58">
        <v>2010</v>
      </c>
      <c r="D54" s="64" t="s">
        <v>52</v>
      </c>
      <c r="E54" s="75"/>
      <c r="F54" s="75"/>
      <c r="G54" s="72"/>
      <c r="H54" s="70"/>
      <c r="I54" s="70"/>
    </row>
    <row r="55" spans="1:9" ht="12.75">
      <c r="A55" s="58"/>
      <c r="B55" s="73"/>
      <c r="C55" s="58"/>
      <c r="D55" s="64" t="s">
        <v>53</v>
      </c>
      <c r="E55" s="75">
        <v>15529</v>
      </c>
      <c r="F55" s="286">
        <v>15529</v>
      </c>
      <c r="G55" s="76">
        <f>F55/E55</f>
        <v>1</v>
      </c>
      <c r="H55" s="286">
        <v>15529</v>
      </c>
      <c r="I55" s="70"/>
    </row>
    <row r="56" spans="1:9" ht="12.75">
      <c r="A56" s="58"/>
      <c r="B56" s="73"/>
      <c r="C56" s="58"/>
      <c r="D56" s="64" t="s">
        <v>54</v>
      </c>
      <c r="E56" s="75"/>
      <c r="F56" s="286"/>
      <c r="G56" s="72"/>
      <c r="H56" s="70"/>
      <c r="I56" s="70"/>
    </row>
    <row r="57" spans="1:9" ht="12.75">
      <c r="A57" s="58"/>
      <c r="B57" s="73"/>
      <c r="C57" s="58"/>
      <c r="D57" s="64"/>
      <c r="E57" s="75"/>
      <c r="F57" s="286"/>
      <c r="G57" s="72"/>
      <c r="H57" s="70"/>
      <c r="I57" s="70"/>
    </row>
    <row r="58" spans="1:9" ht="12.75">
      <c r="A58" s="58"/>
      <c r="B58" s="73">
        <v>85214</v>
      </c>
      <c r="C58" s="58"/>
      <c r="D58" s="74" t="s">
        <v>66</v>
      </c>
      <c r="E58" s="75"/>
      <c r="F58" s="286"/>
      <c r="G58" s="72"/>
      <c r="H58" s="70"/>
      <c r="I58" s="70"/>
    </row>
    <row r="59" spans="1:9" ht="12.75">
      <c r="A59" s="89"/>
      <c r="B59" s="89"/>
      <c r="C59" s="89"/>
      <c r="D59" s="86" t="s">
        <v>222</v>
      </c>
      <c r="E59" s="90"/>
      <c r="F59" s="287"/>
      <c r="G59" s="91"/>
      <c r="H59" s="92"/>
      <c r="I59" s="88"/>
    </row>
    <row r="60" spans="1:9" ht="12.75">
      <c r="A60" s="58"/>
      <c r="B60" s="73"/>
      <c r="C60" s="58">
        <v>2010</v>
      </c>
      <c r="D60" s="64" t="s">
        <v>52</v>
      </c>
      <c r="E60" s="75"/>
      <c r="F60" s="286"/>
      <c r="G60" s="72"/>
      <c r="H60" s="70"/>
      <c r="I60" s="70"/>
    </row>
    <row r="61" spans="1:9" ht="12.75">
      <c r="A61" s="58"/>
      <c r="B61" s="73"/>
      <c r="C61" s="58"/>
      <c r="D61" s="64" t="s">
        <v>53</v>
      </c>
      <c r="E61" s="75">
        <v>117428</v>
      </c>
      <c r="F61" s="286">
        <v>116095.66</v>
      </c>
      <c r="G61" s="76">
        <f>F61/E61</f>
        <v>0.9886539837176823</v>
      </c>
      <c r="H61" s="286">
        <v>116095.66</v>
      </c>
      <c r="I61" s="70"/>
    </row>
    <row r="62" spans="1:9" ht="12.75">
      <c r="A62" s="58"/>
      <c r="B62" s="73"/>
      <c r="C62" s="58"/>
      <c r="D62" s="64" t="s">
        <v>54</v>
      </c>
      <c r="E62" s="75"/>
      <c r="F62" s="75"/>
      <c r="G62" s="72"/>
      <c r="H62" s="70"/>
      <c r="I62" s="70"/>
    </row>
    <row r="63" spans="1:9" ht="12.75">
      <c r="A63" s="58"/>
      <c r="B63" s="73"/>
      <c r="C63" s="58"/>
      <c r="D63" s="64"/>
      <c r="E63" s="75"/>
      <c r="F63" s="75"/>
      <c r="G63" s="72"/>
      <c r="H63" s="70"/>
      <c r="I63" s="70"/>
    </row>
    <row r="64" spans="1:9" ht="12.75">
      <c r="A64" s="73"/>
      <c r="B64" s="73">
        <v>85228</v>
      </c>
      <c r="C64" s="73"/>
      <c r="D64" s="86" t="s">
        <v>223</v>
      </c>
      <c r="E64" s="70"/>
      <c r="F64" s="70"/>
      <c r="G64" s="87"/>
      <c r="H64" s="70"/>
      <c r="I64" s="70"/>
    </row>
    <row r="65" spans="1:9" ht="12.75">
      <c r="A65" s="58"/>
      <c r="B65" s="73"/>
      <c r="C65" s="58">
        <v>2010</v>
      </c>
      <c r="D65" s="64" t="s">
        <v>52</v>
      </c>
      <c r="E65" s="75"/>
      <c r="F65" s="75"/>
      <c r="G65" s="72"/>
      <c r="H65" s="70"/>
      <c r="I65" s="70"/>
    </row>
    <row r="66" spans="1:9" ht="12.75">
      <c r="A66" s="58"/>
      <c r="B66" s="73"/>
      <c r="C66" s="58"/>
      <c r="D66" s="64" t="s">
        <v>53</v>
      </c>
      <c r="E66" s="75">
        <v>12800</v>
      </c>
      <c r="F66" s="288">
        <v>10330.95</v>
      </c>
      <c r="G66" s="76">
        <f>F66/E66</f>
        <v>0.8071054687500001</v>
      </c>
      <c r="H66" s="289">
        <f>F66</f>
        <v>10330.95</v>
      </c>
      <c r="I66" s="70"/>
    </row>
    <row r="67" spans="1:9" ht="12.75">
      <c r="A67" s="58"/>
      <c r="B67" s="73"/>
      <c r="C67" s="58"/>
      <c r="D67" s="64" t="s">
        <v>54</v>
      </c>
      <c r="E67" s="75"/>
      <c r="F67" s="75"/>
      <c r="G67" s="72"/>
      <c r="H67" s="70"/>
      <c r="I67" s="70"/>
    </row>
    <row r="68" spans="1:9" ht="12.75">
      <c r="A68" s="58"/>
      <c r="B68" s="73"/>
      <c r="C68" s="58"/>
      <c r="D68" s="64"/>
      <c r="E68" s="75"/>
      <c r="F68" s="75"/>
      <c r="G68" s="72"/>
      <c r="H68" s="70"/>
      <c r="I68" s="70"/>
    </row>
    <row r="69" spans="1:9" ht="12.75">
      <c r="A69" s="58"/>
      <c r="B69" s="73">
        <v>85278</v>
      </c>
      <c r="C69" s="58"/>
      <c r="D69" s="74" t="s">
        <v>311</v>
      </c>
      <c r="E69" s="75"/>
      <c r="F69" s="75"/>
      <c r="G69" s="72"/>
      <c r="H69" s="70"/>
      <c r="I69" s="70"/>
    </row>
    <row r="70" spans="1:9" ht="12.75">
      <c r="A70" s="58"/>
      <c r="B70" s="73"/>
      <c r="C70" s="58">
        <v>2010</v>
      </c>
      <c r="D70" s="64" t="s">
        <v>52</v>
      </c>
      <c r="E70" s="75"/>
      <c r="F70" s="75"/>
      <c r="G70" s="72"/>
      <c r="H70" s="70"/>
      <c r="I70" s="70"/>
    </row>
    <row r="71" spans="1:9" ht="12.75">
      <c r="A71" s="78"/>
      <c r="B71" s="512"/>
      <c r="C71" s="78"/>
      <c r="D71" s="513" t="s">
        <v>53</v>
      </c>
      <c r="E71" s="84">
        <v>110500</v>
      </c>
      <c r="F71" s="84">
        <v>108000</v>
      </c>
      <c r="G71" s="514">
        <f>F71/E71</f>
        <v>0.9773755656108597</v>
      </c>
      <c r="H71" s="515">
        <v>108000</v>
      </c>
      <c r="I71" s="85"/>
    </row>
    <row r="72" spans="1:9" ht="12.75">
      <c r="A72" s="58"/>
      <c r="B72" s="73"/>
      <c r="C72" s="58"/>
      <c r="D72" s="64" t="s">
        <v>54</v>
      </c>
      <c r="E72" s="75"/>
      <c r="F72" s="75"/>
      <c r="G72" s="72"/>
      <c r="H72" s="70"/>
      <c r="I72" s="70"/>
    </row>
    <row r="73" spans="1:9" ht="12.75">
      <c r="A73" s="58"/>
      <c r="B73" s="73"/>
      <c r="C73" s="58"/>
      <c r="D73" s="64"/>
      <c r="E73" s="75"/>
      <c r="F73" s="75"/>
      <c r="G73" s="72"/>
      <c r="H73" s="70"/>
      <c r="I73" s="70"/>
    </row>
    <row r="74" spans="1:9" ht="12.75">
      <c r="A74" s="58"/>
      <c r="B74" s="73">
        <v>85295</v>
      </c>
      <c r="C74" s="58"/>
      <c r="D74" s="74" t="s">
        <v>118</v>
      </c>
      <c r="E74" s="75"/>
      <c r="F74" s="75"/>
      <c r="G74" s="72"/>
      <c r="H74" s="70"/>
      <c r="I74" s="70"/>
    </row>
    <row r="75" spans="1:9" ht="12.75">
      <c r="A75" s="58"/>
      <c r="B75" s="73"/>
      <c r="C75" s="58">
        <v>2010</v>
      </c>
      <c r="D75" s="64" t="s">
        <v>52</v>
      </c>
      <c r="E75" s="75"/>
      <c r="F75" s="75"/>
      <c r="G75" s="72"/>
      <c r="H75" s="70"/>
      <c r="I75" s="70"/>
    </row>
    <row r="76" spans="1:9" ht="12.75">
      <c r="A76" s="58"/>
      <c r="B76" s="73"/>
      <c r="C76" s="58"/>
      <c r="D76" s="64" t="s">
        <v>53</v>
      </c>
      <c r="E76" s="75">
        <v>114500</v>
      </c>
      <c r="F76" s="75">
        <v>20000</v>
      </c>
      <c r="G76" s="482">
        <f>F76/E76</f>
        <v>0.17467248908296942</v>
      </c>
      <c r="H76" s="443">
        <v>20000</v>
      </c>
      <c r="I76" s="70"/>
    </row>
    <row r="77" spans="1:9" ht="12.75">
      <c r="A77" s="58"/>
      <c r="B77" s="73"/>
      <c r="C77" s="58"/>
      <c r="D77" s="64" t="s">
        <v>54</v>
      </c>
      <c r="E77" s="75"/>
      <c r="F77" s="75"/>
      <c r="G77" s="482"/>
      <c r="H77" s="70"/>
      <c r="I77" s="70"/>
    </row>
    <row r="78" spans="1:9" s="23" customFormat="1" ht="12.75">
      <c r="A78" s="67"/>
      <c r="B78" s="77"/>
      <c r="C78" s="67"/>
      <c r="D78" s="81" t="s">
        <v>67</v>
      </c>
      <c r="E78" s="93">
        <f>SUM(E46:E76)</f>
        <v>3792757</v>
      </c>
      <c r="F78" s="93">
        <f>SUM(F46:F76)</f>
        <v>3691805.7100000004</v>
      </c>
      <c r="G78" s="79">
        <f>F78/E78</f>
        <v>0.9733831379126057</v>
      </c>
      <c r="H78" s="444">
        <f>SUM(H47:H76)</f>
        <v>3691805.7100000004</v>
      </c>
      <c r="I78" s="83">
        <f>SUM(I47:I67)</f>
        <v>0</v>
      </c>
    </row>
    <row r="79" spans="1:9" s="452" customFormat="1" ht="21.75" customHeight="1" thickBot="1">
      <c r="A79" s="447"/>
      <c r="B79" s="448"/>
      <c r="C79" s="447"/>
      <c r="D79" s="449" t="s">
        <v>68</v>
      </c>
      <c r="E79" s="450">
        <f>E17+E27+E38+E45+E78</f>
        <v>4506623.91</v>
      </c>
      <c r="F79" s="450">
        <f>F17+F27+F38+F45+F78</f>
        <v>4405672.62</v>
      </c>
      <c r="G79" s="453">
        <f>F79/E79</f>
        <v>0.9775993533039237</v>
      </c>
      <c r="H79" s="450">
        <f>H17+H27+H38+H45+H78</f>
        <v>4405672.62</v>
      </c>
      <c r="I79" s="451">
        <f>I17+I27+I38+I45+I78</f>
        <v>0</v>
      </c>
    </row>
    <row r="80" spans="1:9" ht="12.75">
      <c r="A80" s="12"/>
      <c r="B80" s="12"/>
      <c r="C80" s="12"/>
      <c r="D80" s="12"/>
      <c r="E80" s="12"/>
      <c r="F80" s="12"/>
      <c r="G80" s="25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25"/>
      <c r="H81" s="12"/>
      <c r="I81" s="15"/>
    </row>
    <row r="82" spans="1:9" ht="12.75">
      <c r="A82" s="12"/>
      <c r="B82" s="12"/>
      <c r="C82" s="12"/>
      <c r="D82" s="12"/>
      <c r="E82" s="12"/>
      <c r="F82" s="12"/>
      <c r="G82" s="25"/>
      <c r="H82" s="12"/>
      <c r="I82" s="15"/>
    </row>
    <row r="83" spans="1:9" ht="12.75">
      <c r="A83" s="12"/>
      <c r="B83" s="12"/>
      <c r="C83" s="12"/>
      <c r="D83" s="12"/>
      <c r="E83" s="12"/>
      <c r="F83" s="12"/>
      <c r="G83" s="25"/>
      <c r="H83" s="178"/>
      <c r="I83" s="12"/>
    </row>
    <row r="84" spans="1:9" ht="12.75">
      <c r="A84" s="12"/>
      <c r="B84" s="12"/>
      <c r="C84" s="12"/>
      <c r="D84" s="12"/>
      <c r="E84" s="12"/>
      <c r="F84" s="12"/>
      <c r="G84" s="25"/>
      <c r="H84" s="12"/>
      <c r="I84" s="12"/>
    </row>
    <row r="85" spans="1:9" ht="12.75">
      <c r="A85" s="12"/>
      <c r="B85" s="12"/>
      <c r="C85" s="12"/>
      <c r="D85" s="12"/>
      <c r="E85" s="15"/>
      <c r="F85" s="12"/>
      <c r="G85" s="25"/>
      <c r="H85" s="12"/>
      <c r="I85" s="12"/>
    </row>
    <row r="86" spans="1:9" ht="12.75">
      <c r="A86" s="12"/>
      <c r="B86" s="12"/>
      <c r="C86" s="12"/>
      <c r="D86" s="12"/>
      <c r="E86" s="15"/>
      <c r="F86" s="12"/>
      <c r="G86" s="25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25"/>
      <c r="H87" s="12"/>
      <c r="I87" s="12"/>
    </row>
  </sheetData>
  <sheetProtection/>
  <mergeCells count="2">
    <mergeCell ref="E7:G7"/>
    <mergeCell ref="A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C1">
      <selection activeCell="G4" sqref="G4"/>
    </sheetView>
  </sheetViews>
  <sheetFormatPr defaultColWidth="9.140625" defaultRowHeight="12.75"/>
  <cols>
    <col min="1" max="1" width="9.140625" style="42" customWidth="1"/>
    <col min="2" max="2" width="45.421875" style="35" customWidth="1"/>
    <col min="3" max="3" width="16.8515625" style="152" bestFit="1" customWidth="1"/>
    <col min="4" max="4" width="20.140625" style="136" bestFit="1" customWidth="1"/>
    <col min="5" max="5" width="20.140625" style="131" bestFit="1" customWidth="1"/>
    <col min="6" max="7" width="19.57421875" style="131" customWidth="1"/>
    <col min="8" max="8" width="13.421875" style="143" customWidth="1"/>
    <col min="9" max="9" width="12.8515625" style="9" customWidth="1"/>
    <col min="10" max="16384" width="9.140625" style="35" customWidth="1"/>
  </cols>
  <sheetData>
    <row r="1" ht="15.75">
      <c r="H1" s="1" t="s">
        <v>209</v>
      </c>
    </row>
    <row r="2" ht="15.75">
      <c r="H2" s="1" t="s">
        <v>368</v>
      </c>
    </row>
    <row r="3" spans="2:8" ht="15.75">
      <c r="B3" s="34"/>
      <c r="C3" s="145"/>
      <c r="D3" s="132"/>
      <c r="E3" s="122"/>
      <c r="F3" s="122"/>
      <c r="G3" s="122"/>
      <c r="H3" s="173" t="s">
        <v>208</v>
      </c>
    </row>
    <row r="4" spans="2:9" ht="15.75">
      <c r="B4" s="34"/>
      <c r="C4" s="145"/>
      <c r="D4" s="132"/>
      <c r="E4" s="122"/>
      <c r="F4" s="122"/>
      <c r="G4" s="122"/>
      <c r="H4" s="173" t="s">
        <v>369</v>
      </c>
      <c r="I4" s="160"/>
    </row>
    <row r="5" spans="2:9" ht="23.25" customHeight="1">
      <c r="B5" s="748" t="s">
        <v>313</v>
      </c>
      <c r="C5" s="749"/>
      <c r="D5" s="749"/>
      <c r="E5" s="749"/>
      <c r="F5" s="484"/>
      <c r="G5" s="484"/>
      <c r="H5" s="750"/>
      <c r="I5" s="751"/>
    </row>
    <row r="6" spans="1:9" s="295" customFormat="1" ht="47.25">
      <c r="A6" s="290" t="s">
        <v>1</v>
      </c>
      <c r="B6" s="292" t="s">
        <v>2</v>
      </c>
      <c r="C6" s="293" t="s">
        <v>115</v>
      </c>
      <c r="D6" s="294" t="s">
        <v>3</v>
      </c>
      <c r="E6" s="752" t="s">
        <v>334</v>
      </c>
      <c r="F6" s="753"/>
      <c r="G6" s="754"/>
      <c r="H6" s="291" t="s">
        <v>4</v>
      </c>
      <c r="I6" s="292" t="s">
        <v>113</v>
      </c>
    </row>
    <row r="7" spans="1:9" s="295" customFormat="1" ht="15.75">
      <c r="A7" s="490"/>
      <c r="B7" s="491"/>
      <c r="C7" s="492"/>
      <c r="D7" s="493"/>
      <c r="E7" s="746" t="s">
        <v>68</v>
      </c>
      <c r="F7" s="745" t="s">
        <v>246</v>
      </c>
      <c r="G7" s="745"/>
      <c r="H7" s="494"/>
      <c r="I7" s="491"/>
    </row>
    <row r="8" spans="1:9" ht="15.75">
      <c r="A8" s="104"/>
      <c r="B8" s="105"/>
      <c r="C8" s="146"/>
      <c r="D8" s="133"/>
      <c r="E8" s="747"/>
      <c r="F8" s="495" t="s">
        <v>335</v>
      </c>
      <c r="G8" s="495" t="s">
        <v>336</v>
      </c>
      <c r="H8" s="137"/>
      <c r="I8" s="106"/>
    </row>
    <row r="9" spans="1:9" s="116" customFormat="1" ht="16.5" thickBot="1">
      <c r="A9" s="113">
        <v>1</v>
      </c>
      <c r="B9" s="114">
        <v>2</v>
      </c>
      <c r="C9" s="114">
        <v>3</v>
      </c>
      <c r="D9" s="114">
        <v>4</v>
      </c>
      <c r="E9" s="114">
        <v>5</v>
      </c>
      <c r="F9" s="114"/>
      <c r="G9" s="114"/>
      <c r="H9" s="114">
        <v>6</v>
      </c>
      <c r="I9" s="115">
        <v>7</v>
      </c>
    </row>
    <row r="10" spans="1:9" ht="16.5" thickTop="1">
      <c r="A10" s="43"/>
      <c r="B10" s="36"/>
      <c r="C10" s="147"/>
      <c r="D10" s="153"/>
      <c r="E10" s="123"/>
      <c r="F10" s="123"/>
      <c r="G10" s="123"/>
      <c r="H10" s="138"/>
      <c r="I10" s="38"/>
    </row>
    <row r="11" spans="1:9" ht="15.75">
      <c r="A11" s="117" t="s">
        <v>11</v>
      </c>
      <c r="B11" s="44" t="s">
        <v>12</v>
      </c>
      <c r="C11" s="148">
        <v>9903031</v>
      </c>
      <c r="D11" s="180">
        <v>8745561.91</v>
      </c>
      <c r="E11" s="112">
        <v>4058112.61</v>
      </c>
      <c r="F11" s="497">
        <f>E11-G11</f>
        <v>926949.44</v>
      </c>
      <c r="G11" s="498">
        <v>3131163.17</v>
      </c>
      <c r="H11" s="496">
        <f aca="true" t="shared" si="0" ref="H11:H17">E11/D11</f>
        <v>0.46401965382690885</v>
      </c>
      <c r="I11" s="40">
        <f>E11/E34</f>
        <v>0.09819251788472638</v>
      </c>
    </row>
    <row r="12" spans="1:9" ht="15.75">
      <c r="A12" s="183" t="s">
        <v>13</v>
      </c>
      <c r="B12" s="184" t="s">
        <v>14</v>
      </c>
      <c r="C12" s="148">
        <v>530</v>
      </c>
      <c r="D12" s="180">
        <v>530</v>
      </c>
      <c r="E12" s="112">
        <v>0</v>
      </c>
      <c r="F12" s="497">
        <f aca="true" t="shared" si="1" ref="F12:F20">E12-G12</f>
        <v>0</v>
      </c>
      <c r="G12" s="498">
        <v>0</v>
      </c>
      <c r="H12" s="496">
        <f t="shared" si="0"/>
        <v>0</v>
      </c>
      <c r="I12" s="40"/>
    </row>
    <row r="13" spans="1:9" ht="34.5" customHeight="1">
      <c r="A13" s="117" t="s">
        <v>119</v>
      </c>
      <c r="B13" s="154" t="s">
        <v>132</v>
      </c>
      <c r="C13" s="148">
        <v>400000</v>
      </c>
      <c r="D13" s="180">
        <v>508773</v>
      </c>
      <c r="E13" s="112">
        <v>508772.67</v>
      </c>
      <c r="F13" s="497">
        <f t="shared" si="1"/>
        <v>428772.67</v>
      </c>
      <c r="G13" s="498">
        <v>80000</v>
      </c>
      <c r="H13" s="496">
        <f t="shared" si="0"/>
        <v>0.9999993513806746</v>
      </c>
      <c r="I13" s="40">
        <f>E13/E34</f>
        <v>0.012310567571518178</v>
      </c>
    </row>
    <row r="14" spans="1:9" ht="15.75">
      <c r="A14" s="118">
        <v>600</v>
      </c>
      <c r="B14" s="155" t="s">
        <v>15</v>
      </c>
      <c r="C14" s="39">
        <v>5450043</v>
      </c>
      <c r="D14" s="180">
        <v>6297413</v>
      </c>
      <c r="E14" s="124">
        <v>6102947.22</v>
      </c>
      <c r="F14" s="497">
        <f t="shared" si="1"/>
        <v>1471752.3099999996</v>
      </c>
      <c r="G14" s="500">
        <v>4631194.91</v>
      </c>
      <c r="H14" s="496">
        <f t="shared" si="0"/>
        <v>0.9691197353579953</v>
      </c>
      <c r="I14" s="40">
        <f>E14/E34</f>
        <v>0.14767055812415988</v>
      </c>
    </row>
    <row r="15" spans="1:9" ht="15.75">
      <c r="A15" s="119">
        <v>700</v>
      </c>
      <c r="B15" s="155" t="s">
        <v>129</v>
      </c>
      <c r="C15" s="39">
        <v>1524426</v>
      </c>
      <c r="D15" s="180">
        <v>1231426</v>
      </c>
      <c r="E15" s="124">
        <v>1116246.97</v>
      </c>
      <c r="F15" s="499">
        <f t="shared" si="1"/>
        <v>1100316.97</v>
      </c>
      <c r="G15" s="500">
        <v>15930</v>
      </c>
      <c r="H15" s="496">
        <f t="shared" si="0"/>
        <v>0.9064669496989669</v>
      </c>
      <c r="I15" s="41">
        <f>E15/E34</f>
        <v>0.027009378767706656</v>
      </c>
    </row>
    <row r="16" spans="1:9" ht="15.75">
      <c r="A16" s="119">
        <v>710</v>
      </c>
      <c r="B16" s="155" t="s">
        <v>69</v>
      </c>
      <c r="C16" s="39">
        <v>347000</v>
      </c>
      <c r="D16" s="180">
        <v>113600</v>
      </c>
      <c r="E16" s="124">
        <v>57985.94</v>
      </c>
      <c r="F16" s="499">
        <f t="shared" si="1"/>
        <v>57985.94</v>
      </c>
      <c r="G16" s="500">
        <v>0</v>
      </c>
      <c r="H16" s="496">
        <f t="shared" si="0"/>
        <v>0.5104396126760563</v>
      </c>
      <c r="I16" s="41">
        <f>E16/E34</f>
        <v>0.0014030624572817538</v>
      </c>
    </row>
    <row r="17" spans="1:9" ht="15.75">
      <c r="A17" s="119">
        <v>750</v>
      </c>
      <c r="B17" s="155" t="s">
        <v>128</v>
      </c>
      <c r="C17" s="39">
        <v>3859879</v>
      </c>
      <c r="D17" s="180">
        <v>4010475</v>
      </c>
      <c r="E17" s="124">
        <v>3793177.37</v>
      </c>
      <c r="F17" s="499">
        <f t="shared" si="1"/>
        <v>3704852.8000000003</v>
      </c>
      <c r="G17" s="500">
        <v>88324.57</v>
      </c>
      <c r="H17" s="496">
        <f t="shared" si="0"/>
        <v>0.9458174829664816</v>
      </c>
      <c r="I17" s="40">
        <f>E17/E34</f>
        <v>0.09178198648944451</v>
      </c>
    </row>
    <row r="18" spans="1:9" ht="17.25" customHeight="1">
      <c r="A18" s="119">
        <v>751</v>
      </c>
      <c r="B18" s="156" t="s">
        <v>127</v>
      </c>
      <c r="C18" s="149"/>
      <c r="D18" s="180"/>
      <c r="E18" s="124"/>
      <c r="F18" s="499"/>
      <c r="G18" s="500"/>
      <c r="H18" s="139"/>
      <c r="I18" s="40"/>
    </row>
    <row r="19" spans="1:9" ht="15.75">
      <c r="A19" s="119"/>
      <c r="B19" s="156" t="s">
        <v>19</v>
      </c>
      <c r="C19" s="296">
        <v>2578</v>
      </c>
      <c r="D19" s="180">
        <v>25466</v>
      </c>
      <c r="E19" s="124">
        <v>25466</v>
      </c>
      <c r="F19" s="499">
        <f t="shared" si="1"/>
        <v>25466</v>
      </c>
      <c r="G19" s="501">
        <v>0</v>
      </c>
      <c r="H19" s="139">
        <f>E19/D19</f>
        <v>1</v>
      </c>
      <c r="I19" s="40">
        <f>E19/E34</f>
        <v>0.0006161905547644333</v>
      </c>
    </row>
    <row r="20" spans="1:9" ht="15.75">
      <c r="A20" s="119">
        <v>754</v>
      </c>
      <c r="B20" s="155" t="s">
        <v>60</v>
      </c>
      <c r="C20" s="39">
        <v>354600</v>
      </c>
      <c r="D20" s="180">
        <v>401000</v>
      </c>
      <c r="E20" s="124">
        <v>377399.11</v>
      </c>
      <c r="F20" s="499">
        <f t="shared" si="1"/>
        <v>278911.08999999997</v>
      </c>
      <c r="G20" s="501">
        <v>98488.02</v>
      </c>
      <c r="H20" s="139">
        <f>E20/D20</f>
        <v>0.9411449127182044</v>
      </c>
      <c r="I20" s="40">
        <f>E20/E34</f>
        <v>0.009131774403459646</v>
      </c>
    </row>
    <row r="21" spans="1:9" ht="15.75">
      <c r="A21" s="119"/>
      <c r="B21" s="155" t="s">
        <v>61</v>
      </c>
      <c r="C21" s="39"/>
      <c r="D21" s="180"/>
      <c r="E21" s="124"/>
      <c r="F21" s="501"/>
      <c r="G21" s="501"/>
      <c r="H21" s="139"/>
      <c r="I21" s="40"/>
    </row>
    <row r="22" spans="1:9" ht="15.75">
      <c r="A22" s="119">
        <v>756</v>
      </c>
      <c r="B22" s="155" t="s">
        <v>125</v>
      </c>
      <c r="C22" s="39"/>
      <c r="D22" s="180"/>
      <c r="E22" s="124"/>
      <c r="F22" s="501"/>
      <c r="G22" s="501"/>
      <c r="H22" s="139"/>
      <c r="I22" s="40"/>
    </row>
    <row r="23" spans="1:9" ht="15.75">
      <c r="A23" s="119"/>
      <c r="B23" s="155" t="s">
        <v>70</v>
      </c>
      <c r="C23" s="39"/>
      <c r="D23" s="180"/>
      <c r="E23" s="124"/>
      <c r="F23" s="501"/>
      <c r="G23" s="501"/>
      <c r="H23" s="139"/>
      <c r="I23" s="40"/>
    </row>
    <row r="24" spans="1:9" ht="15.75">
      <c r="A24" s="119"/>
      <c r="B24" s="155" t="s">
        <v>135</v>
      </c>
      <c r="C24" s="39">
        <v>90850</v>
      </c>
      <c r="D24" s="180">
        <v>90850</v>
      </c>
      <c r="E24" s="124">
        <v>82568.64</v>
      </c>
      <c r="F24" s="501">
        <f>E24-G24</f>
        <v>82568.64</v>
      </c>
      <c r="G24" s="501">
        <v>0</v>
      </c>
      <c r="H24" s="139">
        <f aca="true" t="shared" si="2" ref="H24:H34">E24/D24</f>
        <v>0.9088457897633462</v>
      </c>
      <c r="I24" s="40">
        <f>E24/E34</f>
        <v>0.001997880157376297</v>
      </c>
    </row>
    <row r="25" spans="1:9" ht="15.75">
      <c r="A25" s="120">
        <v>757</v>
      </c>
      <c r="B25" s="44" t="s">
        <v>71</v>
      </c>
      <c r="C25" s="148">
        <v>696963</v>
      </c>
      <c r="D25" s="180">
        <v>918463</v>
      </c>
      <c r="E25" s="125">
        <v>914281.5</v>
      </c>
      <c r="F25" s="501">
        <f aca="true" t="shared" si="3" ref="F25:F33">E25-G25</f>
        <v>914281.5</v>
      </c>
      <c r="G25" s="501">
        <v>0</v>
      </c>
      <c r="H25" s="139">
        <f t="shared" si="2"/>
        <v>0.9954472853016398</v>
      </c>
      <c r="I25" s="40">
        <f>E25/E34</f>
        <v>0.022122501558778693</v>
      </c>
    </row>
    <row r="26" spans="1:9" ht="15.75">
      <c r="A26" s="120">
        <v>758</v>
      </c>
      <c r="B26" s="44" t="s">
        <v>126</v>
      </c>
      <c r="C26" s="148">
        <v>404500</v>
      </c>
      <c r="D26" s="180">
        <v>55652</v>
      </c>
      <c r="E26" s="125">
        <v>4500</v>
      </c>
      <c r="F26" s="501">
        <f t="shared" si="3"/>
        <v>4500</v>
      </c>
      <c r="G26" s="501">
        <v>0</v>
      </c>
      <c r="H26" s="139">
        <f t="shared" si="2"/>
        <v>0.08085962768633652</v>
      </c>
      <c r="I26" s="40">
        <f>E26/E34</f>
        <v>0.00010888468924997839</v>
      </c>
    </row>
    <row r="27" spans="1:9" ht="15.75">
      <c r="A27" s="120">
        <v>801</v>
      </c>
      <c r="B27" s="44" t="s">
        <v>120</v>
      </c>
      <c r="C27" s="148">
        <v>15763945</v>
      </c>
      <c r="D27" s="180">
        <v>15551221.62</v>
      </c>
      <c r="E27" s="125">
        <v>15288779.43</v>
      </c>
      <c r="F27" s="501">
        <f t="shared" si="3"/>
        <v>13190192.09</v>
      </c>
      <c r="G27" s="501">
        <v>2098587.34</v>
      </c>
      <c r="H27" s="139">
        <f t="shared" si="2"/>
        <v>0.9831240145364221</v>
      </c>
      <c r="I27" s="40">
        <f>E27/E34</f>
        <v>0.36993644383266927</v>
      </c>
    </row>
    <row r="28" spans="1:9" ht="15.75">
      <c r="A28" s="120">
        <v>851</v>
      </c>
      <c r="B28" s="44" t="s">
        <v>72</v>
      </c>
      <c r="C28" s="148">
        <v>240000</v>
      </c>
      <c r="D28" s="180">
        <v>237935</v>
      </c>
      <c r="E28" s="125">
        <v>237825.11</v>
      </c>
      <c r="F28" s="501">
        <f t="shared" si="3"/>
        <v>237825.11</v>
      </c>
      <c r="G28" s="501">
        <v>0</v>
      </c>
      <c r="H28" s="139">
        <f t="shared" si="2"/>
        <v>0.9995381511757412</v>
      </c>
      <c r="I28" s="40">
        <f>E28/E34</f>
        <v>0.005754558488487094</v>
      </c>
    </row>
    <row r="29" spans="1:9" ht="15.75">
      <c r="A29" s="120">
        <v>852</v>
      </c>
      <c r="B29" s="44" t="s">
        <v>124</v>
      </c>
      <c r="C29" s="148">
        <v>6260870</v>
      </c>
      <c r="D29" s="180">
        <v>5772826.52</v>
      </c>
      <c r="E29" s="125">
        <v>5619858.63</v>
      </c>
      <c r="F29" s="501">
        <f t="shared" si="3"/>
        <v>5619858.63</v>
      </c>
      <c r="G29" s="501">
        <v>0</v>
      </c>
      <c r="H29" s="139">
        <f t="shared" si="2"/>
        <v>0.9735020809182398</v>
      </c>
      <c r="I29" s="40">
        <f>E29/E34</f>
        <v>0.13598145790141317</v>
      </c>
    </row>
    <row r="30" spans="1:9" ht="15.75">
      <c r="A30" s="120">
        <v>854</v>
      </c>
      <c r="B30" s="44" t="s">
        <v>123</v>
      </c>
      <c r="C30" s="148">
        <v>194096</v>
      </c>
      <c r="D30" s="180">
        <v>417027</v>
      </c>
      <c r="E30" s="125">
        <v>401119.65</v>
      </c>
      <c r="F30" s="501">
        <f t="shared" si="3"/>
        <v>342384.65</v>
      </c>
      <c r="G30" s="501">
        <v>58735</v>
      </c>
      <c r="H30" s="139">
        <f t="shared" si="2"/>
        <v>0.961855347495486</v>
      </c>
      <c r="I30" s="40">
        <f>E30/E34</f>
        <v>0.0097057307649578</v>
      </c>
    </row>
    <row r="31" spans="1:9" ht="15.75">
      <c r="A31" s="120">
        <v>900</v>
      </c>
      <c r="B31" s="44" t="s">
        <v>122</v>
      </c>
      <c r="C31" s="148">
        <v>937767</v>
      </c>
      <c r="D31" s="180">
        <v>973287</v>
      </c>
      <c r="E31" s="126">
        <v>884088.77</v>
      </c>
      <c r="F31" s="501">
        <f t="shared" si="3"/>
        <v>833556.18</v>
      </c>
      <c r="G31" s="500">
        <v>50532.59</v>
      </c>
      <c r="H31" s="139">
        <f t="shared" si="2"/>
        <v>0.9083536202579506</v>
      </c>
      <c r="I31" s="40">
        <f>E31/E34</f>
        <v>0.021391940220187915</v>
      </c>
    </row>
    <row r="32" spans="1:9" ht="15.75">
      <c r="A32" s="120">
        <v>921</v>
      </c>
      <c r="B32" s="44" t="s">
        <v>121</v>
      </c>
      <c r="C32" s="148">
        <v>1566288</v>
      </c>
      <c r="D32" s="180">
        <v>1570575</v>
      </c>
      <c r="E32" s="126">
        <v>1439553.58</v>
      </c>
      <c r="F32" s="500">
        <f t="shared" si="3"/>
        <v>1370204.96</v>
      </c>
      <c r="G32" s="500">
        <v>69348.62</v>
      </c>
      <c r="H32" s="139">
        <f t="shared" si="2"/>
        <v>0.9165774190981011</v>
      </c>
      <c r="I32" s="40">
        <f>E32/E34</f>
        <v>0.034832298714887536</v>
      </c>
    </row>
    <row r="33" spans="1:9" ht="15.75">
      <c r="A33" s="121">
        <v>926</v>
      </c>
      <c r="B33" s="157" t="s">
        <v>31</v>
      </c>
      <c r="C33" s="150">
        <v>204927</v>
      </c>
      <c r="D33" s="181">
        <v>417615</v>
      </c>
      <c r="E33" s="127">
        <v>415441.36</v>
      </c>
      <c r="F33" s="502">
        <f t="shared" si="3"/>
        <v>415441.36</v>
      </c>
      <c r="G33" s="502">
        <v>0</v>
      </c>
      <c r="H33" s="140">
        <f t="shared" si="2"/>
        <v>0.9947951103288915</v>
      </c>
      <c r="I33" s="40">
        <f>E33/E34</f>
        <v>0.010052267418930755</v>
      </c>
    </row>
    <row r="34" spans="1:9" ht="17.25" thickBot="1">
      <c r="A34" s="107" t="s">
        <v>130</v>
      </c>
      <c r="B34" s="108" t="s">
        <v>73</v>
      </c>
      <c r="C34" s="151">
        <f>SUM(C11:C33)</f>
        <v>48202293</v>
      </c>
      <c r="D34" s="182">
        <f>SUM(D11:D33)</f>
        <v>47339697.05</v>
      </c>
      <c r="E34" s="128">
        <f>SUM(E10:E33)</f>
        <v>41328124.56</v>
      </c>
      <c r="F34" s="128">
        <f>SUM(F10:F33)</f>
        <v>31005820.339999996</v>
      </c>
      <c r="G34" s="128">
        <f>SUM(G10:G33)</f>
        <v>10322304.219999999</v>
      </c>
      <c r="H34" s="141">
        <f t="shared" si="2"/>
        <v>0.8730120202575316</v>
      </c>
      <c r="I34" s="185">
        <f>SUM(I10:I33)</f>
        <v>0.9999999999999999</v>
      </c>
    </row>
    <row r="35" spans="4:8" ht="15.75">
      <c r="D35" s="134"/>
      <c r="E35" s="129"/>
      <c r="F35" s="129"/>
      <c r="G35" s="129"/>
      <c r="H35" s="142"/>
    </row>
    <row r="36" spans="4:7" ht="15.75">
      <c r="D36" s="135"/>
      <c r="E36" s="130"/>
      <c r="F36" s="130"/>
      <c r="G36" s="130"/>
    </row>
    <row r="37" spans="4:7" ht="15.75">
      <c r="D37" s="135"/>
      <c r="E37" s="130"/>
      <c r="F37" s="130"/>
      <c r="G37" s="130"/>
    </row>
    <row r="38" spans="4:7" ht="15.75">
      <c r="D38" s="135"/>
      <c r="E38" s="130"/>
      <c r="F38" s="130"/>
      <c r="G38" s="130"/>
    </row>
    <row r="39" spans="4:7" ht="15.75">
      <c r="D39" s="135"/>
      <c r="E39" s="130"/>
      <c r="F39" s="130"/>
      <c r="G39" s="130"/>
    </row>
    <row r="40" spans="4:7" ht="15.75">
      <c r="D40" s="135"/>
      <c r="E40" s="130"/>
      <c r="F40" s="130"/>
      <c r="G40" s="130"/>
    </row>
    <row r="41" spans="4:7" ht="15.75">
      <c r="D41" s="135"/>
      <c r="E41" s="130"/>
      <c r="F41" s="130"/>
      <c r="G41" s="130"/>
    </row>
    <row r="42" spans="4:7" ht="15.75">
      <c r="D42" s="135"/>
      <c r="E42" s="130"/>
      <c r="F42" s="130"/>
      <c r="G42" s="130"/>
    </row>
    <row r="43" spans="4:7" ht="15.75">
      <c r="D43" s="135"/>
      <c r="E43" s="130"/>
      <c r="F43" s="130"/>
      <c r="G43" s="130"/>
    </row>
  </sheetData>
  <sheetProtection/>
  <mergeCells count="5">
    <mergeCell ref="F7:G7"/>
    <mergeCell ref="E7:E8"/>
    <mergeCell ref="B5:E5"/>
    <mergeCell ref="H5:I5"/>
    <mergeCell ref="E6:G6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8"/>
  <sheetViews>
    <sheetView view="pageBreakPreview" zoomScale="75"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4.8515625" style="9" bestFit="1" customWidth="1"/>
    <col min="2" max="2" width="44.57421875" style="110" customWidth="1"/>
    <col min="3" max="3" width="6.57421875" style="13" bestFit="1" customWidth="1"/>
    <col min="4" max="4" width="8.8515625" style="10" customWidth="1"/>
    <col min="5" max="5" width="14.140625" style="20" customWidth="1"/>
    <col min="6" max="6" width="14.57421875" style="20" customWidth="1"/>
    <col min="7" max="7" width="16.8515625" style="144" customWidth="1"/>
    <col min="8" max="8" width="12.28125" style="20" customWidth="1"/>
    <col min="9" max="9" width="12.421875" style="11" customWidth="1"/>
    <col min="10" max="16384" width="9.140625" style="11" customWidth="1"/>
  </cols>
  <sheetData>
    <row r="1" spans="1:9" ht="15.75">
      <c r="A1" s="1"/>
      <c r="B1" s="314"/>
      <c r="C1" s="315"/>
      <c r="D1" s="158"/>
      <c r="E1" s="316"/>
      <c r="F1" s="316"/>
      <c r="G1" s="317"/>
      <c r="H1" s="318" t="s">
        <v>210</v>
      </c>
      <c r="I1" s="319"/>
    </row>
    <row r="2" spans="1:9" ht="15.75">
      <c r="A2" s="1"/>
      <c r="B2" s="314"/>
      <c r="C2" s="315"/>
      <c r="D2" s="158"/>
      <c r="E2" s="316"/>
      <c r="F2" s="316"/>
      <c r="G2" s="317"/>
      <c r="H2" s="320" t="s">
        <v>236</v>
      </c>
      <c r="I2" s="319"/>
    </row>
    <row r="3" spans="1:9" ht="15.75">
      <c r="A3" s="1"/>
      <c r="B3" s="314"/>
      <c r="C3" s="315"/>
      <c r="D3" s="158"/>
      <c r="E3" s="316"/>
      <c r="F3" s="316"/>
      <c r="G3" s="317"/>
      <c r="H3" s="320" t="s">
        <v>208</v>
      </c>
      <c r="I3" s="319"/>
    </row>
    <row r="4" spans="1:9" ht="15.75">
      <c r="A4" s="1"/>
      <c r="B4" s="314"/>
      <c r="C4" s="315"/>
      <c r="D4" s="158"/>
      <c r="E4" s="316"/>
      <c r="F4" s="316"/>
      <c r="G4" s="317"/>
      <c r="H4" s="320" t="s">
        <v>369</v>
      </c>
      <c r="I4" s="319"/>
    </row>
    <row r="5" spans="1:9" ht="15.75">
      <c r="A5" s="758" t="s">
        <v>339</v>
      </c>
      <c r="B5" s="759"/>
      <c r="C5" s="759"/>
      <c r="D5" s="759"/>
      <c r="E5" s="759"/>
      <c r="F5" s="759"/>
      <c r="G5" s="759"/>
      <c r="H5" s="321"/>
      <c r="I5" s="321"/>
    </row>
    <row r="6" spans="1:9" s="24" customFormat="1" ht="18.75">
      <c r="A6" s="760" t="s">
        <v>74</v>
      </c>
      <c r="B6" s="761" t="s">
        <v>2</v>
      </c>
      <c r="C6" s="760" t="s">
        <v>75</v>
      </c>
      <c r="D6" s="760" t="s">
        <v>40</v>
      </c>
      <c r="E6" s="761" t="s">
        <v>115</v>
      </c>
      <c r="F6" s="761" t="s">
        <v>3</v>
      </c>
      <c r="G6" s="763" t="s">
        <v>47</v>
      </c>
      <c r="H6" s="764" t="s">
        <v>4</v>
      </c>
      <c r="I6" s="755" t="s">
        <v>367</v>
      </c>
    </row>
    <row r="7" spans="1:9" s="18" customFormat="1" ht="15" customHeight="1">
      <c r="A7" s="760"/>
      <c r="B7" s="761"/>
      <c r="C7" s="760"/>
      <c r="D7" s="760"/>
      <c r="E7" s="761"/>
      <c r="F7" s="762"/>
      <c r="G7" s="764"/>
      <c r="H7" s="764"/>
      <c r="I7" s="756"/>
    </row>
    <row r="8" spans="1:9" s="611" customFormat="1" ht="43.5" customHeight="1">
      <c r="A8" s="760"/>
      <c r="B8" s="761"/>
      <c r="C8" s="760"/>
      <c r="D8" s="760"/>
      <c r="E8" s="761"/>
      <c r="F8" s="762"/>
      <c r="G8" s="764"/>
      <c r="H8" s="764"/>
      <c r="I8" s="757"/>
    </row>
    <row r="9" spans="1:9" s="21" customFormat="1" ht="18.75" customHeight="1">
      <c r="A9" s="322">
        <v>1</v>
      </c>
      <c r="B9" s="323">
        <v>2</v>
      </c>
      <c r="C9" s="322">
        <v>3</v>
      </c>
      <c r="D9" s="322">
        <v>4</v>
      </c>
      <c r="E9" s="322">
        <v>5</v>
      </c>
      <c r="F9" s="322">
        <v>6</v>
      </c>
      <c r="G9" s="322">
        <v>7</v>
      </c>
      <c r="H9" s="324">
        <v>8</v>
      </c>
      <c r="I9" s="324" t="s">
        <v>366</v>
      </c>
    </row>
    <row r="10" spans="1:9" ht="15.75">
      <c r="A10" s="325">
        <v>1</v>
      </c>
      <c r="B10" s="326" t="s">
        <v>133</v>
      </c>
      <c r="C10" s="327" t="s">
        <v>11</v>
      </c>
      <c r="D10" s="328" t="s">
        <v>76</v>
      </c>
      <c r="E10" s="329">
        <v>1540000</v>
      </c>
      <c r="F10" s="329">
        <v>1510000</v>
      </c>
      <c r="G10" s="355">
        <v>1298148.32</v>
      </c>
      <c r="H10" s="485">
        <f aca="true" t="shared" si="0" ref="H10:H54">G10/F10</f>
        <v>0.8597008741721854</v>
      </c>
      <c r="I10" s="330">
        <f>G10/G54</f>
        <v>0.12576148622753924</v>
      </c>
    </row>
    <row r="11" spans="1:9" s="16" customFormat="1" ht="45">
      <c r="A11" s="325">
        <v>2</v>
      </c>
      <c r="B11" s="326" t="s">
        <v>272</v>
      </c>
      <c r="C11" s="327" t="s">
        <v>11</v>
      </c>
      <c r="D11" s="328" t="s">
        <v>76</v>
      </c>
      <c r="E11" s="471">
        <v>2530000</v>
      </c>
      <c r="F11" s="331">
        <v>3868265</v>
      </c>
      <c r="G11" s="332">
        <v>990101.76</v>
      </c>
      <c r="H11" s="485">
        <f t="shared" si="0"/>
        <v>0.2559549979125008</v>
      </c>
      <c r="I11" s="330">
        <f>G11/G54</f>
        <v>0.09591867657626546</v>
      </c>
    </row>
    <row r="12" spans="1:9" s="16" customFormat="1" ht="30">
      <c r="A12" s="325">
        <v>3</v>
      </c>
      <c r="B12" s="326" t="s">
        <v>273</v>
      </c>
      <c r="C12" s="327" t="s">
        <v>11</v>
      </c>
      <c r="D12" s="328" t="s">
        <v>76</v>
      </c>
      <c r="E12" s="331">
        <v>3600000</v>
      </c>
      <c r="F12" s="331">
        <v>600000</v>
      </c>
      <c r="G12" s="332">
        <v>0</v>
      </c>
      <c r="H12" s="485">
        <f t="shared" si="0"/>
        <v>0</v>
      </c>
      <c r="I12" s="330">
        <f>G12/G54</f>
        <v>0</v>
      </c>
    </row>
    <row r="13" spans="1:9" s="16" customFormat="1" ht="60">
      <c r="A13" s="325">
        <v>4</v>
      </c>
      <c r="B13" s="326" t="s">
        <v>274</v>
      </c>
      <c r="C13" s="327" t="s">
        <v>11</v>
      </c>
      <c r="D13" s="328" t="s">
        <v>76</v>
      </c>
      <c r="E13" s="331">
        <v>1200000</v>
      </c>
      <c r="F13" s="331">
        <v>0</v>
      </c>
      <c r="G13" s="332">
        <v>0</v>
      </c>
      <c r="H13" s="485" t="s">
        <v>268</v>
      </c>
      <c r="I13" s="330" t="s">
        <v>268</v>
      </c>
    </row>
    <row r="14" spans="1:9" s="16" customFormat="1" ht="30">
      <c r="A14" s="325">
        <v>5</v>
      </c>
      <c r="B14" s="326" t="s">
        <v>314</v>
      </c>
      <c r="C14" s="327" t="s">
        <v>11</v>
      </c>
      <c r="D14" s="328" t="s">
        <v>76</v>
      </c>
      <c r="E14" s="331">
        <v>0</v>
      </c>
      <c r="F14" s="331">
        <v>66000</v>
      </c>
      <c r="G14" s="332">
        <v>65880</v>
      </c>
      <c r="H14" s="485">
        <f>G14/F14</f>
        <v>0.9981818181818182</v>
      </c>
      <c r="I14" s="330">
        <f>G14/G54</f>
        <v>0.006382295909507694</v>
      </c>
    </row>
    <row r="15" spans="1:9" s="16" customFormat="1" ht="30">
      <c r="A15" s="325">
        <v>6</v>
      </c>
      <c r="B15" s="326" t="s">
        <v>275</v>
      </c>
      <c r="C15" s="327" t="s">
        <v>11</v>
      </c>
      <c r="D15" s="328" t="s">
        <v>225</v>
      </c>
      <c r="E15" s="331">
        <v>700000</v>
      </c>
      <c r="F15" s="331">
        <v>850000</v>
      </c>
      <c r="G15" s="332">
        <v>2360.2</v>
      </c>
      <c r="H15" s="485">
        <f t="shared" si="0"/>
        <v>0.002776705882352941</v>
      </c>
      <c r="I15" s="330">
        <f>G15/G54</f>
        <v>0.00022865049796023162</v>
      </c>
    </row>
    <row r="16" spans="1:9" s="16" customFormat="1" ht="15.75">
      <c r="A16" s="325">
        <v>7</v>
      </c>
      <c r="B16" s="326" t="s">
        <v>315</v>
      </c>
      <c r="C16" s="327" t="s">
        <v>11</v>
      </c>
      <c r="D16" s="328" t="s">
        <v>316</v>
      </c>
      <c r="E16" s="331">
        <v>0</v>
      </c>
      <c r="F16" s="331">
        <v>822000</v>
      </c>
      <c r="G16" s="332">
        <v>735193.89</v>
      </c>
      <c r="H16" s="485">
        <f t="shared" si="0"/>
        <v>0.8943964598540146</v>
      </c>
      <c r="I16" s="330">
        <f>G16/G54</f>
        <v>0.07122381537404447</v>
      </c>
    </row>
    <row r="17" spans="1:9" s="16" customFormat="1" ht="30">
      <c r="A17" s="325">
        <v>8</v>
      </c>
      <c r="B17" s="326" t="s">
        <v>318</v>
      </c>
      <c r="C17" s="327" t="s">
        <v>11</v>
      </c>
      <c r="D17" s="328" t="s">
        <v>316</v>
      </c>
      <c r="E17" s="331">
        <v>0</v>
      </c>
      <c r="F17" s="331">
        <v>39479</v>
      </c>
      <c r="G17" s="332">
        <v>39479</v>
      </c>
      <c r="H17" s="485">
        <f t="shared" si="0"/>
        <v>1</v>
      </c>
      <c r="I17" s="330">
        <f>G17/G54</f>
        <v>0.00382463054358613</v>
      </c>
    </row>
    <row r="18" spans="1:9" s="311" customFormat="1" ht="30.75" customHeight="1">
      <c r="A18" s="333"/>
      <c r="B18" s="334" t="s">
        <v>77</v>
      </c>
      <c r="C18" s="333" t="s">
        <v>11</v>
      </c>
      <c r="D18" s="335"/>
      <c r="E18" s="336">
        <f>SUM(E10:E17)</f>
        <v>9570000</v>
      </c>
      <c r="F18" s="336">
        <f>SUM(F10:F17)</f>
        <v>7755744</v>
      </c>
      <c r="G18" s="356">
        <f>SUM(G10:G17)</f>
        <v>3131163.1700000004</v>
      </c>
      <c r="H18" s="486">
        <f t="shared" si="0"/>
        <v>0.4037218312002047</v>
      </c>
      <c r="I18" s="337">
        <f>G18/G54</f>
        <v>0.30333955512890326</v>
      </c>
    </row>
    <row r="19" spans="1:16" s="297" customFormat="1" ht="45">
      <c r="A19" s="338">
        <v>9</v>
      </c>
      <c r="B19" s="326" t="s">
        <v>226</v>
      </c>
      <c r="C19" s="339">
        <v>400</v>
      </c>
      <c r="D19" s="328" t="s">
        <v>227</v>
      </c>
      <c r="E19" s="331">
        <v>0</v>
      </c>
      <c r="F19" s="340">
        <v>80000</v>
      </c>
      <c r="G19" s="331">
        <v>80000</v>
      </c>
      <c r="H19" s="485">
        <f t="shared" si="0"/>
        <v>1</v>
      </c>
      <c r="I19" s="330">
        <f>G19/G54</f>
        <v>0.007750207540385785</v>
      </c>
      <c r="J19" s="313"/>
      <c r="K19" s="312"/>
      <c r="L19" s="312"/>
      <c r="M19" s="312"/>
      <c r="N19" s="312"/>
      <c r="O19" s="312"/>
      <c r="P19" s="312"/>
    </row>
    <row r="20" spans="1:9" s="311" customFormat="1" ht="30.75" customHeight="1">
      <c r="A20" s="333"/>
      <c r="B20" s="334" t="s">
        <v>228</v>
      </c>
      <c r="C20" s="333">
        <v>400</v>
      </c>
      <c r="D20" s="335"/>
      <c r="E20" s="336">
        <f>SUM(E19)</f>
        <v>0</v>
      </c>
      <c r="F20" s="341">
        <f>SUM(F19)</f>
        <v>80000</v>
      </c>
      <c r="G20" s="342">
        <f>SUM(G19)</f>
        <v>80000</v>
      </c>
      <c r="H20" s="486">
        <f t="shared" si="0"/>
        <v>1</v>
      </c>
      <c r="I20" s="337">
        <f>G20/G54</f>
        <v>0.007750207540385785</v>
      </c>
    </row>
    <row r="21" spans="1:9" s="311" customFormat="1" ht="30.75" customHeight="1">
      <c r="A21" s="339">
        <v>10</v>
      </c>
      <c r="B21" s="326" t="s">
        <v>317</v>
      </c>
      <c r="C21" s="343">
        <v>600</v>
      </c>
      <c r="D21" s="328" t="s">
        <v>279</v>
      </c>
      <c r="E21" s="331">
        <v>150000</v>
      </c>
      <c r="F21" s="340">
        <v>150000</v>
      </c>
      <c r="G21" s="332">
        <v>150000</v>
      </c>
      <c r="H21" s="485">
        <f t="shared" si="0"/>
        <v>1</v>
      </c>
      <c r="I21" s="330">
        <f>G21/G54</f>
        <v>0.014531639138223347</v>
      </c>
    </row>
    <row r="22" spans="1:9" s="16" customFormat="1" ht="30">
      <c r="A22" s="325">
        <v>11</v>
      </c>
      <c r="B22" s="326" t="s">
        <v>276</v>
      </c>
      <c r="C22" s="343">
        <v>600</v>
      </c>
      <c r="D22" s="325">
        <v>60016</v>
      </c>
      <c r="E22" s="331">
        <v>1500000</v>
      </c>
      <c r="F22" s="331">
        <v>1206019</v>
      </c>
      <c r="G22" s="332">
        <v>1163604.37</v>
      </c>
      <c r="H22" s="485">
        <f t="shared" si="0"/>
        <v>0.9648308774571546</v>
      </c>
      <c r="I22" s="330">
        <f>G22/G54</f>
        <v>0.11272719202999815</v>
      </c>
    </row>
    <row r="23" spans="1:9" s="16" customFormat="1" ht="30">
      <c r="A23" s="339">
        <v>12</v>
      </c>
      <c r="B23" s="326" t="s">
        <v>277</v>
      </c>
      <c r="C23" s="343">
        <v>600</v>
      </c>
      <c r="D23" s="325">
        <v>60016</v>
      </c>
      <c r="E23" s="331">
        <v>380483</v>
      </c>
      <c r="F23" s="331">
        <v>412542</v>
      </c>
      <c r="G23" s="332">
        <v>409398.27</v>
      </c>
      <c r="H23" s="485">
        <f t="shared" si="0"/>
        <v>0.9923796122576611</v>
      </c>
      <c r="I23" s="330">
        <f>G23/G54</f>
        <v>0.039661519489686194</v>
      </c>
    </row>
    <row r="24" spans="1:9" s="16" customFormat="1" ht="30">
      <c r="A24" s="325">
        <v>13</v>
      </c>
      <c r="B24" s="326" t="s">
        <v>278</v>
      </c>
      <c r="C24" s="343">
        <v>600</v>
      </c>
      <c r="D24" s="325">
        <v>60016</v>
      </c>
      <c r="E24" s="331">
        <v>2200000</v>
      </c>
      <c r="F24" s="331">
        <v>0</v>
      </c>
      <c r="G24" s="332">
        <v>0</v>
      </c>
      <c r="H24" s="485">
        <v>0</v>
      </c>
      <c r="I24" s="330">
        <f>G24/G54</f>
        <v>0</v>
      </c>
    </row>
    <row r="25" spans="1:9" s="16" customFormat="1" ht="15.75">
      <c r="A25" s="339">
        <v>14</v>
      </c>
      <c r="B25" s="326" t="s">
        <v>229</v>
      </c>
      <c r="C25" s="343">
        <v>600</v>
      </c>
      <c r="D25" s="325">
        <v>60016</v>
      </c>
      <c r="E25" s="331">
        <v>80000</v>
      </c>
      <c r="F25" s="331">
        <v>0</v>
      </c>
      <c r="G25" s="332">
        <v>0</v>
      </c>
      <c r="H25" s="485">
        <v>0</v>
      </c>
      <c r="I25" s="330">
        <f>G25/G54</f>
        <v>0</v>
      </c>
    </row>
    <row r="26" spans="1:9" s="16" customFormat="1" ht="15.75">
      <c r="A26" s="325">
        <v>15</v>
      </c>
      <c r="B26" s="326" t="s">
        <v>229</v>
      </c>
      <c r="C26" s="343">
        <v>600</v>
      </c>
      <c r="D26" s="325">
        <v>60078</v>
      </c>
      <c r="E26" s="331">
        <v>0</v>
      </c>
      <c r="F26" s="331">
        <v>874004</v>
      </c>
      <c r="G26" s="332">
        <v>818461.88</v>
      </c>
      <c r="H26" s="485">
        <f t="shared" si="0"/>
        <v>0.9364509544578743</v>
      </c>
      <c r="I26" s="330">
        <f>G26/G54</f>
        <v>0.07929061792367907</v>
      </c>
    </row>
    <row r="27" spans="1:9" s="16" customFormat="1" ht="30">
      <c r="A27" s="325">
        <v>16</v>
      </c>
      <c r="B27" s="326" t="s">
        <v>319</v>
      </c>
      <c r="C27" s="343">
        <v>600</v>
      </c>
      <c r="D27" s="325">
        <v>60078</v>
      </c>
      <c r="E27" s="331">
        <v>0</v>
      </c>
      <c r="F27" s="331">
        <v>2160521</v>
      </c>
      <c r="G27" s="332">
        <v>2089730.39</v>
      </c>
      <c r="H27" s="485">
        <f t="shared" si="0"/>
        <v>0.9672344726110045</v>
      </c>
      <c r="I27" s="330">
        <f>G27/G54</f>
        <v>0.20244805282439157</v>
      </c>
    </row>
    <row r="28" spans="1:9" s="17" customFormat="1" ht="15.75">
      <c r="A28" s="333"/>
      <c r="B28" s="334" t="s">
        <v>78</v>
      </c>
      <c r="C28" s="333">
        <v>600</v>
      </c>
      <c r="D28" s="335"/>
      <c r="E28" s="336">
        <f>SUM(E21:E27)</f>
        <v>4310483</v>
      </c>
      <c r="F28" s="336">
        <f>SUM(F21:F27)</f>
        <v>4803086</v>
      </c>
      <c r="G28" s="356">
        <f>SUM(G21:G27)</f>
        <v>4631194.91</v>
      </c>
      <c r="H28" s="486">
        <f t="shared" si="0"/>
        <v>0.964212364717184</v>
      </c>
      <c r="I28" s="337">
        <f>G28/G54</f>
        <v>0.44865902140597835</v>
      </c>
    </row>
    <row r="29" spans="1:9" s="16" customFormat="1" ht="30">
      <c r="A29" s="325">
        <v>17</v>
      </c>
      <c r="B29" s="326" t="s">
        <v>280</v>
      </c>
      <c r="C29" s="343">
        <v>700</v>
      </c>
      <c r="D29" s="328" t="s">
        <v>230</v>
      </c>
      <c r="E29" s="331">
        <v>0</v>
      </c>
      <c r="F29" s="331">
        <v>15930</v>
      </c>
      <c r="G29" s="332">
        <v>15930</v>
      </c>
      <c r="H29" s="485">
        <f t="shared" si="0"/>
        <v>1</v>
      </c>
      <c r="I29" s="330">
        <f>G29/G54</f>
        <v>0.0015432600764793195</v>
      </c>
    </row>
    <row r="30" spans="1:9" s="17" customFormat="1" ht="15.75">
      <c r="A30" s="333"/>
      <c r="B30" s="348" t="s">
        <v>79</v>
      </c>
      <c r="C30" s="333">
        <v>700</v>
      </c>
      <c r="D30" s="333"/>
      <c r="E30" s="336">
        <f>SUM(E29:E29)</f>
        <v>0</v>
      </c>
      <c r="F30" s="336">
        <f>SUM(F29:F29)</f>
        <v>15930</v>
      </c>
      <c r="G30" s="356">
        <f>SUM(G29:G29)</f>
        <v>15930</v>
      </c>
      <c r="H30" s="486">
        <f t="shared" si="0"/>
        <v>1</v>
      </c>
      <c r="I30" s="337">
        <f>G30/G54</f>
        <v>0.0015432600764793195</v>
      </c>
    </row>
    <row r="31" spans="1:9" s="16" customFormat="1" ht="15.75">
      <c r="A31" s="325">
        <v>18</v>
      </c>
      <c r="B31" s="349" t="s">
        <v>281</v>
      </c>
      <c r="C31" s="344">
        <v>750</v>
      </c>
      <c r="D31" s="345">
        <v>75023</v>
      </c>
      <c r="E31" s="346">
        <v>30000</v>
      </c>
      <c r="F31" s="346">
        <v>30000</v>
      </c>
      <c r="G31" s="347">
        <v>29473.98</v>
      </c>
      <c r="H31" s="487">
        <f t="shared" si="0"/>
        <v>0.982466</v>
      </c>
      <c r="I31" s="330">
        <f>G31/G54</f>
        <v>0.002855368275514748</v>
      </c>
    </row>
    <row r="32" spans="1:9" s="16" customFormat="1" ht="15.75">
      <c r="A32" s="325">
        <v>19</v>
      </c>
      <c r="B32" s="349" t="s">
        <v>249</v>
      </c>
      <c r="C32" s="344">
        <v>750</v>
      </c>
      <c r="D32" s="345">
        <v>75023</v>
      </c>
      <c r="E32" s="346">
        <v>40000</v>
      </c>
      <c r="F32" s="350">
        <v>40000</v>
      </c>
      <c r="G32" s="347">
        <v>70</v>
      </c>
      <c r="H32" s="487">
        <f t="shared" si="0"/>
        <v>0.00175</v>
      </c>
      <c r="I32" s="330">
        <f>G32/G54</f>
        <v>6.7814315978375616E-06</v>
      </c>
    </row>
    <row r="33" spans="1:9" s="16" customFormat="1" ht="15.75">
      <c r="A33" s="325">
        <v>20</v>
      </c>
      <c r="B33" s="351" t="s">
        <v>282</v>
      </c>
      <c r="C33" s="344">
        <v>750</v>
      </c>
      <c r="D33" s="345">
        <v>75023</v>
      </c>
      <c r="E33" s="346">
        <v>0</v>
      </c>
      <c r="F33" s="346">
        <v>59116</v>
      </c>
      <c r="G33" s="347">
        <v>58780.59</v>
      </c>
      <c r="H33" s="485">
        <f t="shared" si="0"/>
        <v>0.9943262399350429</v>
      </c>
      <c r="I33" s="330">
        <f>G33/G54</f>
        <v>0.005694522148079066</v>
      </c>
    </row>
    <row r="34" spans="1:9" s="16" customFormat="1" ht="15.75">
      <c r="A34" s="333"/>
      <c r="B34" s="334" t="s">
        <v>80</v>
      </c>
      <c r="C34" s="333">
        <v>750</v>
      </c>
      <c r="D34" s="333"/>
      <c r="E34" s="336">
        <f>SUM(E31:E33)</f>
        <v>70000</v>
      </c>
      <c r="F34" s="336">
        <f>SUM(F31:F33)</f>
        <v>129116</v>
      </c>
      <c r="G34" s="342">
        <f>SUM(G31:G33)</f>
        <v>88324.56999999999</v>
      </c>
      <c r="H34" s="488">
        <f t="shared" si="0"/>
        <v>0.6840714551256234</v>
      </c>
      <c r="I34" s="337">
        <f>G34/G54</f>
        <v>0.00855667185519165</v>
      </c>
    </row>
    <row r="35" spans="1:9" s="17" customFormat="1" ht="15.75">
      <c r="A35" s="325">
        <v>21</v>
      </c>
      <c r="B35" s="326" t="s">
        <v>81</v>
      </c>
      <c r="C35" s="344">
        <v>754</v>
      </c>
      <c r="D35" s="345">
        <v>75412</v>
      </c>
      <c r="E35" s="346">
        <v>35000</v>
      </c>
      <c r="F35" s="346">
        <v>64000</v>
      </c>
      <c r="G35" s="347">
        <v>59965.98</v>
      </c>
      <c r="H35" s="485">
        <f t="shared" si="0"/>
        <v>0.9369684375</v>
      </c>
      <c r="I35" s="330">
        <f>G35/G54</f>
        <v>0.00580935987953279</v>
      </c>
    </row>
    <row r="36" spans="1:9" s="17" customFormat="1" ht="30">
      <c r="A36" s="325">
        <v>22</v>
      </c>
      <c r="B36" s="326" t="s">
        <v>320</v>
      </c>
      <c r="C36" s="344">
        <v>754</v>
      </c>
      <c r="D36" s="345">
        <v>75412</v>
      </c>
      <c r="E36" s="346">
        <v>0</v>
      </c>
      <c r="F36" s="346">
        <v>26000</v>
      </c>
      <c r="G36" s="347">
        <v>26000</v>
      </c>
      <c r="H36" s="485">
        <f t="shared" si="0"/>
        <v>1</v>
      </c>
      <c r="I36" s="330">
        <f>G36/G54</f>
        <v>0.0025188174506253803</v>
      </c>
    </row>
    <row r="37" spans="1:9" s="17" customFormat="1" ht="15.75">
      <c r="A37" s="325">
        <v>23</v>
      </c>
      <c r="B37" s="326" t="s">
        <v>283</v>
      </c>
      <c r="C37" s="344">
        <v>754</v>
      </c>
      <c r="D37" s="345">
        <v>75412</v>
      </c>
      <c r="E37" s="346">
        <v>15000</v>
      </c>
      <c r="F37" s="346">
        <v>15000</v>
      </c>
      <c r="G37" s="347">
        <v>12522.04</v>
      </c>
      <c r="H37" s="485">
        <f t="shared" si="0"/>
        <v>0.8348026666666667</v>
      </c>
      <c r="I37" s="330">
        <f>G37/G54</f>
        <v>0.0012131051103626553</v>
      </c>
    </row>
    <row r="38" spans="1:9" s="17" customFormat="1" ht="15.75">
      <c r="A38" s="333"/>
      <c r="B38" s="334" t="s">
        <v>82</v>
      </c>
      <c r="C38" s="333">
        <v>754</v>
      </c>
      <c r="D38" s="333"/>
      <c r="E38" s="336">
        <f>SUM(E35:E37)</f>
        <v>50000</v>
      </c>
      <c r="F38" s="336">
        <f>SUM(F35:F37)</f>
        <v>105000</v>
      </c>
      <c r="G38" s="342">
        <f>SUM(G35:G37)</f>
        <v>98488.02000000002</v>
      </c>
      <c r="H38" s="488">
        <f t="shared" si="0"/>
        <v>0.9379811428571431</v>
      </c>
      <c r="I38" s="337">
        <f>G38/G54</f>
        <v>0.009541282440520826</v>
      </c>
    </row>
    <row r="39" spans="1:9" s="16" customFormat="1" ht="30">
      <c r="A39" s="325">
        <v>19</v>
      </c>
      <c r="B39" s="326" t="s">
        <v>231</v>
      </c>
      <c r="C39" s="343">
        <v>801</v>
      </c>
      <c r="D39" s="325">
        <v>80101</v>
      </c>
      <c r="E39" s="346">
        <v>1000000</v>
      </c>
      <c r="F39" s="346">
        <v>1237996</v>
      </c>
      <c r="G39" s="347">
        <v>1237940.41</v>
      </c>
      <c r="H39" s="485">
        <f t="shared" si="0"/>
        <v>0.9999550967854499</v>
      </c>
      <c r="I39" s="330">
        <f>G39/G54</f>
        <v>0.11992868875162838</v>
      </c>
    </row>
    <row r="40" spans="1:9" s="16" customFormat="1" ht="30">
      <c r="A40" s="325">
        <v>20</v>
      </c>
      <c r="B40" s="326" t="s">
        <v>284</v>
      </c>
      <c r="C40" s="343">
        <v>801</v>
      </c>
      <c r="D40" s="325">
        <v>80101</v>
      </c>
      <c r="E40" s="346">
        <v>0</v>
      </c>
      <c r="F40" s="346">
        <v>20000</v>
      </c>
      <c r="G40" s="347">
        <v>19985.8</v>
      </c>
      <c r="H40" s="485">
        <f t="shared" si="0"/>
        <v>0.99929</v>
      </c>
      <c r="I40" s="330">
        <f>G40/G54</f>
        <v>0.0019361762232580277</v>
      </c>
    </row>
    <row r="41" spans="1:9" s="16" customFormat="1" ht="30">
      <c r="A41" s="325">
        <v>21</v>
      </c>
      <c r="B41" s="326" t="s">
        <v>285</v>
      </c>
      <c r="C41" s="343">
        <v>801</v>
      </c>
      <c r="D41" s="325">
        <v>80101</v>
      </c>
      <c r="E41" s="346">
        <v>0</v>
      </c>
      <c r="F41" s="346">
        <v>18000</v>
      </c>
      <c r="G41" s="347">
        <v>17860</v>
      </c>
      <c r="H41" s="485">
        <f t="shared" si="0"/>
        <v>0.9922222222222222</v>
      </c>
      <c r="I41" s="330">
        <f>G41/G54</f>
        <v>0.0017302338333911266</v>
      </c>
    </row>
    <row r="42" spans="1:9" s="16" customFormat="1" ht="30">
      <c r="A42" s="325">
        <v>22</v>
      </c>
      <c r="B42" s="326" t="s">
        <v>232</v>
      </c>
      <c r="C42" s="344">
        <v>801</v>
      </c>
      <c r="D42" s="345">
        <v>80110</v>
      </c>
      <c r="E42" s="346">
        <v>1535000</v>
      </c>
      <c r="F42" s="346">
        <v>802919</v>
      </c>
      <c r="G42" s="347">
        <v>802736.23</v>
      </c>
      <c r="H42" s="485">
        <f t="shared" si="0"/>
        <v>0.9997723680719973</v>
      </c>
      <c r="I42" s="330">
        <f>G42/G54</f>
        <v>0.07776715478358572</v>
      </c>
    </row>
    <row r="43" spans="1:9" s="16" customFormat="1" ht="30">
      <c r="A43" s="325">
        <v>23</v>
      </c>
      <c r="B43" s="326" t="s">
        <v>286</v>
      </c>
      <c r="C43" s="343">
        <v>801</v>
      </c>
      <c r="D43" s="325">
        <v>80110</v>
      </c>
      <c r="E43" s="346">
        <v>0</v>
      </c>
      <c r="F43" s="346">
        <v>20065</v>
      </c>
      <c r="G43" s="347">
        <v>20064.9</v>
      </c>
      <c r="H43" s="485">
        <f t="shared" si="0"/>
        <v>0.9999950161973586</v>
      </c>
      <c r="I43" s="330">
        <f>G43/G54</f>
        <v>0.0019438392409635843</v>
      </c>
    </row>
    <row r="44" spans="1:9" s="16" customFormat="1" ht="15.75">
      <c r="A44" s="333"/>
      <c r="B44" s="334" t="s">
        <v>83</v>
      </c>
      <c r="C44" s="333">
        <v>801</v>
      </c>
      <c r="D44" s="333"/>
      <c r="E44" s="336">
        <f>SUM(E39:E43)</f>
        <v>2535000</v>
      </c>
      <c r="F44" s="336">
        <f>SUM(F39:F43)</f>
        <v>2098980</v>
      </c>
      <c r="G44" s="342">
        <f>SUM(G39:G43)</f>
        <v>2098587.34</v>
      </c>
      <c r="H44" s="488">
        <f t="shared" si="0"/>
        <v>0.9998129281841656</v>
      </c>
      <c r="I44" s="337">
        <f>G44/G54</f>
        <v>0.20330609283282683</v>
      </c>
    </row>
    <row r="45" spans="1:9" s="16" customFormat="1" ht="30">
      <c r="A45" s="325">
        <v>24</v>
      </c>
      <c r="B45" s="326" t="s">
        <v>287</v>
      </c>
      <c r="C45" s="343">
        <v>854</v>
      </c>
      <c r="D45" s="325">
        <v>85417</v>
      </c>
      <c r="E45" s="331">
        <v>0</v>
      </c>
      <c r="F45" s="331">
        <v>60000</v>
      </c>
      <c r="G45" s="332">
        <v>58735</v>
      </c>
      <c r="H45" s="485">
        <f t="shared" si="0"/>
        <v>0.9789166666666667</v>
      </c>
      <c r="I45" s="330">
        <f>G45/G54</f>
        <v>0.005690105498556988</v>
      </c>
    </row>
    <row r="46" spans="1:9" s="16" customFormat="1" ht="15.75">
      <c r="A46" s="333"/>
      <c r="B46" s="334" t="s">
        <v>288</v>
      </c>
      <c r="C46" s="333"/>
      <c r="D46" s="333"/>
      <c r="E46" s="336">
        <f>E45</f>
        <v>0</v>
      </c>
      <c r="F46" s="336">
        <f>F45</f>
        <v>60000</v>
      </c>
      <c r="G46" s="356">
        <f>G45</f>
        <v>58735</v>
      </c>
      <c r="H46" s="488">
        <f t="shared" si="0"/>
        <v>0.9789166666666667</v>
      </c>
      <c r="I46" s="337">
        <f>G46/G54</f>
        <v>0.005690105498556988</v>
      </c>
    </row>
    <row r="47" spans="1:9" s="16" customFormat="1" ht="15.75">
      <c r="A47" s="325">
        <v>25</v>
      </c>
      <c r="B47" s="326" t="s">
        <v>289</v>
      </c>
      <c r="C47" s="343">
        <v>900</v>
      </c>
      <c r="D47" s="325">
        <v>90003</v>
      </c>
      <c r="E47" s="331">
        <v>0</v>
      </c>
      <c r="F47" s="331">
        <v>5300</v>
      </c>
      <c r="G47" s="340">
        <v>5200</v>
      </c>
      <c r="H47" s="485">
        <f t="shared" si="0"/>
        <v>0.9811320754716981</v>
      </c>
      <c r="I47" s="330">
        <f>G47/G54</f>
        <v>0.000503763490125076</v>
      </c>
    </row>
    <row r="48" spans="1:9" s="16" customFormat="1" ht="15.75">
      <c r="A48" s="325">
        <v>26</v>
      </c>
      <c r="B48" s="326" t="s">
        <v>233</v>
      </c>
      <c r="C48" s="344">
        <v>900</v>
      </c>
      <c r="D48" s="345">
        <v>90015</v>
      </c>
      <c r="E48" s="346">
        <v>100000</v>
      </c>
      <c r="F48" s="346">
        <v>105918</v>
      </c>
      <c r="G48" s="347">
        <v>45332.59</v>
      </c>
      <c r="H48" s="485">
        <f t="shared" si="0"/>
        <v>0.4279970354425121</v>
      </c>
      <c r="I48" s="330">
        <f>G48/G54</f>
        <v>0.004391712260540215</v>
      </c>
    </row>
    <row r="49" spans="1:9" s="17" customFormat="1" ht="15.75">
      <c r="A49" s="333"/>
      <c r="B49" s="334" t="s">
        <v>84</v>
      </c>
      <c r="C49" s="333">
        <v>900</v>
      </c>
      <c r="D49" s="335"/>
      <c r="E49" s="336">
        <f>SUM(E47:E48)</f>
        <v>100000</v>
      </c>
      <c r="F49" s="336">
        <f>SUM(F47:F48)</f>
        <v>111218</v>
      </c>
      <c r="G49" s="356">
        <f>SUM(G47:G48)</f>
        <v>50532.59</v>
      </c>
      <c r="H49" s="488">
        <f t="shared" si="0"/>
        <v>0.454356219317017</v>
      </c>
      <c r="I49" s="337">
        <f>G49/G54</f>
        <v>0.004895475750665291</v>
      </c>
    </row>
    <row r="50" spans="1:9" s="17" customFormat="1" ht="30">
      <c r="A50" s="325">
        <v>27</v>
      </c>
      <c r="B50" s="326" t="s">
        <v>290</v>
      </c>
      <c r="C50" s="343">
        <v>921</v>
      </c>
      <c r="D50" s="328" t="s">
        <v>234</v>
      </c>
      <c r="E50" s="331">
        <v>0</v>
      </c>
      <c r="F50" s="331">
        <v>1328</v>
      </c>
      <c r="G50" s="355">
        <v>1327.35</v>
      </c>
      <c r="H50" s="485">
        <f t="shared" si="0"/>
        <v>0.9995105421686746</v>
      </c>
      <c r="I50" s="330">
        <f>G50/G54</f>
        <v>0.00012859047473413838</v>
      </c>
    </row>
    <row r="51" spans="1:9" s="17" customFormat="1" ht="30">
      <c r="A51" s="325">
        <v>28</v>
      </c>
      <c r="B51" s="326" t="s">
        <v>291</v>
      </c>
      <c r="C51" s="343">
        <v>921</v>
      </c>
      <c r="D51" s="328" t="s">
        <v>234</v>
      </c>
      <c r="E51" s="331">
        <v>0</v>
      </c>
      <c r="F51" s="331">
        <v>70300</v>
      </c>
      <c r="G51" s="355">
        <v>49082.32</v>
      </c>
      <c r="H51" s="485">
        <f t="shared" si="0"/>
        <v>0.6981837837837838</v>
      </c>
      <c r="I51" s="330">
        <f>G51/2309107.23</f>
        <v>0.02125597259508819</v>
      </c>
    </row>
    <row r="52" spans="1:9" s="17" customFormat="1" ht="30">
      <c r="A52" s="339">
        <v>31</v>
      </c>
      <c r="B52" s="326" t="s">
        <v>292</v>
      </c>
      <c r="C52" s="343">
        <v>921</v>
      </c>
      <c r="D52" s="328" t="s">
        <v>234</v>
      </c>
      <c r="E52" s="331">
        <v>0</v>
      </c>
      <c r="F52" s="331">
        <v>120000</v>
      </c>
      <c r="G52" s="332">
        <v>18938.95</v>
      </c>
      <c r="H52" s="485">
        <f t="shared" si="0"/>
        <v>0.15782458333333335</v>
      </c>
      <c r="I52" s="330">
        <f>G52/G54</f>
        <v>0.001834759913712367</v>
      </c>
    </row>
    <row r="53" spans="1:9" s="16" customFormat="1" ht="15.75">
      <c r="A53" s="333"/>
      <c r="B53" s="334" t="s">
        <v>235</v>
      </c>
      <c r="C53" s="333">
        <v>921</v>
      </c>
      <c r="D53" s="333"/>
      <c r="E53" s="336">
        <f>SUM(E50:E52)</f>
        <v>0</v>
      </c>
      <c r="F53" s="336">
        <f>SUM(F50:F52)</f>
        <v>191628</v>
      </c>
      <c r="G53" s="342">
        <f>SUM(G50:G52)</f>
        <v>69348.62</v>
      </c>
      <c r="H53" s="488">
        <f t="shared" si="0"/>
        <v>0.36189189471267247</v>
      </c>
      <c r="I53" s="337">
        <f>G53/G54</f>
        <v>0.006718327470491855</v>
      </c>
    </row>
    <row r="54" spans="1:9" s="610" customFormat="1" ht="15.75">
      <c r="A54" s="602"/>
      <c r="B54" s="603" t="s">
        <v>85</v>
      </c>
      <c r="C54" s="604"/>
      <c r="D54" s="605"/>
      <c r="E54" s="606">
        <f>E28+E30+E34+E38+E44+E49+E53+E20+E18</f>
        <v>16635483</v>
      </c>
      <c r="F54" s="606">
        <f>F18+F20+F28+F30+F34+F38+F44+F49+F53+F46</f>
        <v>15350702</v>
      </c>
      <c r="G54" s="607">
        <f>G18+G20+G28+G30+G34+G38+G44+G49+G53+G46</f>
        <v>10322304.219999999</v>
      </c>
      <c r="H54" s="608">
        <f t="shared" si="0"/>
        <v>0.6724320633675254</v>
      </c>
      <c r="I54" s="609">
        <f>G54/G54</f>
        <v>1</v>
      </c>
    </row>
    <row r="55" spans="1:9" ht="15.75">
      <c r="A55" s="1"/>
      <c r="B55" s="352"/>
      <c r="C55" s="315"/>
      <c r="D55" s="158"/>
      <c r="E55" s="353"/>
      <c r="F55" s="353"/>
      <c r="G55" s="317"/>
      <c r="H55" s="353"/>
      <c r="I55" s="319"/>
    </row>
    <row r="56" spans="1:9" ht="15.75">
      <c r="A56" s="1"/>
      <c r="B56" s="352"/>
      <c r="C56" s="315"/>
      <c r="D56" s="158"/>
      <c r="E56" s="353"/>
      <c r="F56" s="353"/>
      <c r="G56" s="317"/>
      <c r="H56" s="353"/>
      <c r="I56" s="319"/>
    </row>
    <row r="57" spans="1:9" ht="15.75">
      <c r="A57" s="1"/>
      <c r="B57" s="352"/>
      <c r="C57" s="315"/>
      <c r="D57" s="158"/>
      <c r="E57" s="353"/>
      <c r="F57" s="353"/>
      <c r="G57" s="354"/>
      <c r="H57" s="353"/>
      <c r="I57" s="319"/>
    </row>
    <row r="58" spans="1:9" ht="15.75">
      <c r="A58" s="1"/>
      <c r="B58" s="352"/>
      <c r="C58" s="315"/>
      <c r="D58" s="158"/>
      <c r="E58" s="353"/>
      <c r="F58" s="353"/>
      <c r="G58" s="317"/>
      <c r="H58" s="353"/>
      <c r="I58" s="319"/>
    </row>
    <row r="59" spans="1:9" ht="15.75">
      <c r="A59" s="1"/>
      <c r="B59" s="352"/>
      <c r="C59" s="315"/>
      <c r="D59" s="158"/>
      <c r="E59" s="353"/>
      <c r="F59" s="353"/>
      <c r="G59" s="317"/>
      <c r="H59" s="353"/>
      <c r="I59" s="319"/>
    </row>
    <row r="60" spans="2:8" ht="15.75">
      <c r="B60" s="109"/>
      <c r="E60" s="19"/>
      <c r="F60" s="19"/>
      <c r="H60" s="19"/>
    </row>
    <row r="61" spans="2:8" ht="15.75">
      <c r="B61" s="109"/>
      <c r="E61" s="19"/>
      <c r="F61" s="19"/>
      <c r="H61" s="19"/>
    </row>
    <row r="62" spans="2:8" ht="15.75">
      <c r="B62" s="109"/>
      <c r="E62" s="19"/>
      <c r="F62" s="19"/>
      <c r="H62" s="19"/>
    </row>
    <row r="63" spans="2:8" ht="15.75">
      <c r="B63" s="109"/>
      <c r="E63" s="19"/>
      <c r="F63" s="19"/>
      <c r="H63" s="19"/>
    </row>
    <row r="64" spans="2:8" ht="15.75">
      <c r="B64" s="109"/>
      <c r="E64" s="19"/>
      <c r="F64" s="19"/>
      <c r="H64" s="19"/>
    </row>
    <row r="65" spans="2:8" ht="15.75">
      <c r="B65" s="109"/>
      <c r="E65" s="19"/>
      <c r="F65" s="19"/>
      <c r="H65" s="19"/>
    </row>
    <row r="66" spans="2:8" ht="15.75">
      <c r="B66" s="109"/>
      <c r="E66" s="19"/>
      <c r="F66" s="19"/>
      <c r="H66" s="19"/>
    </row>
    <row r="67" spans="2:8" ht="15.75">
      <c r="B67" s="109"/>
      <c r="E67" s="19"/>
      <c r="F67" s="19"/>
      <c r="H67" s="19"/>
    </row>
    <row r="68" spans="2:8" ht="15.75">
      <c r="B68" s="109"/>
      <c r="E68" s="19"/>
      <c r="F68" s="19"/>
      <c r="H68" s="19"/>
    </row>
    <row r="69" spans="2:8" ht="15.75">
      <c r="B69" s="109"/>
      <c r="E69" s="19"/>
      <c r="F69" s="19"/>
      <c r="H69" s="19"/>
    </row>
    <row r="70" spans="2:8" ht="15.75">
      <c r="B70" s="109"/>
      <c r="E70" s="19"/>
      <c r="F70" s="19"/>
      <c r="H70" s="19"/>
    </row>
    <row r="71" spans="2:8" ht="15.75">
      <c r="B71" s="109"/>
      <c r="E71" s="19"/>
      <c r="F71" s="19"/>
      <c r="H71" s="19"/>
    </row>
    <row r="72" spans="2:8" ht="15.75">
      <c r="B72" s="109"/>
      <c r="E72" s="19"/>
      <c r="F72" s="19"/>
      <c r="H72" s="19"/>
    </row>
    <row r="73" spans="2:8" ht="15.75">
      <c r="B73" s="109"/>
      <c r="E73" s="19"/>
      <c r="F73" s="19"/>
      <c r="H73" s="19"/>
    </row>
    <row r="74" spans="2:8" ht="15.75">
      <c r="B74" s="109"/>
      <c r="E74" s="19"/>
      <c r="F74" s="19"/>
      <c r="H74" s="19"/>
    </row>
    <row r="75" spans="2:8" ht="15.75">
      <c r="B75" s="109"/>
      <c r="E75" s="19"/>
      <c r="F75" s="19"/>
      <c r="H75" s="19"/>
    </row>
    <row r="76" spans="2:8" ht="15.75">
      <c r="B76" s="109"/>
      <c r="E76" s="19"/>
      <c r="F76" s="19"/>
      <c r="H76" s="19"/>
    </row>
    <row r="77" spans="2:8" ht="15.75">
      <c r="B77" s="109"/>
      <c r="E77" s="19"/>
      <c r="F77" s="19"/>
      <c r="H77" s="19"/>
    </row>
    <row r="78" spans="2:8" ht="15.75">
      <c r="B78" s="109"/>
      <c r="E78" s="19"/>
      <c r="F78" s="19"/>
      <c r="H78" s="19"/>
    </row>
    <row r="79" spans="2:8" ht="15.75">
      <c r="B79" s="109"/>
      <c r="E79" s="19"/>
      <c r="F79" s="19"/>
      <c r="H79" s="19"/>
    </row>
    <row r="80" spans="2:8" ht="15.75">
      <c r="B80" s="109"/>
      <c r="E80" s="19"/>
      <c r="F80" s="19"/>
      <c r="H80" s="19"/>
    </row>
    <row r="81" spans="2:8" ht="15.75">
      <c r="B81" s="109"/>
      <c r="E81" s="19"/>
      <c r="F81" s="19"/>
      <c r="H81" s="19"/>
    </row>
    <row r="82" spans="2:8" ht="15.75">
      <c r="B82" s="109"/>
      <c r="E82" s="19"/>
      <c r="F82" s="19"/>
      <c r="H82" s="19"/>
    </row>
    <row r="83" spans="2:8" ht="15.75">
      <c r="B83" s="109"/>
      <c r="E83" s="19"/>
      <c r="F83" s="19"/>
      <c r="H83" s="19"/>
    </row>
    <row r="84" spans="2:8" ht="15.75">
      <c r="B84" s="109"/>
      <c r="E84" s="19"/>
      <c r="F84" s="19"/>
      <c r="H84" s="19"/>
    </row>
    <row r="85" spans="2:8" ht="15.75">
      <c r="B85" s="109"/>
      <c r="E85" s="19"/>
      <c r="F85" s="19"/>
      <c r="H85" s="19"/>
    </row>
    <row r="86" spans="2:8" ht="15.75">
      <c r="B86" s="109"/>
      <c r="E86" s="19"/>
      <c r="F86" s="19"/>
      <c r="H86" s="19"/>
    </row>
    <row r="87" spans="2:8" ht="15.75">
      <c r="B87" s="109"/>
      <c r="E87" s="19"/>
      <c r="F87" s="19"/>
      <c r="H87" s="19"/>
    </row>
    <row r="88" spans="2:8" ht="15.75">
      <c r="B88" s="109"/>
      <c r="E88" s="19"/>
      <c r="F88" s="19"/>
      <c r="H88" s="19"/>
    </row>
    <row r="89" spans="2:8" ht="15.75">
      <c r="B89" s="109"/>
      <c r="E89" s="19"/>
      <c r="F89" s="19"/>
      <c r="H89" s="19"/>
    </row>
    <row r="90" spans="2:8" ht="15.75">
      <c r="B90" s="109"/>
      <c r="E90" s="19"/>
      <c r="F90" s="19"/>
      <c r="H90" s="19"/>
    </row>
    <row r="91" spans="2:8" ht="15.75">
      <c r="B91" s="109"/>
      <c r="E91" s="19"/>
      <c r="F91" s="19"/>
      <c r="H91" s="19"/>
    </row>
    <row r="92" spans="2:8" ht="15.75">
      <c r="B92" s="109"/>
      <c r="E92" s="19"/>
      <c r="F92" s="19"/>
      <c r="H92" s="19"/>
    </row>
    <row r="93" spans="2:8" ht="15.75">
      <c r="B93" s="109"/>
      <c r="E93" s="19"/>
      <c r="F93" s="19"/>
      <c r="H93" s="19"/>
    </row>
    <row r="94" spans="2:8" ht="15.75">
      <c r="B94" s="109"/>
      <c r="E94" s="19"/>
      <c r="F94" s="19"/>
      <c r="H94" s="19"/>
    </row>
    <row r="95" spans="2:8" ht="15.75">
      <c r="B95" s="109"/>
      <c r="E95" s="19"/>
      <c r="F95" s="19"/>
      <c r="H95" s="19"/>
    </row>
    <row r="96" spans="2:8" ht="15.75">
      <c r="B96" s="109"/>
      <c r="E96" s="19"/>
      <c r="F96" s="19"/>
      <c r="H96" s="19"/>
    </row>
    <row r="97" spans="2:8" ht="15.75">
      <c r="B97" s="109"/>
      <c r="E97" s="19"/>
      <c r="F97" s="19"/>
      <c r="H97" s="19"/>
    </row>
    <row r="98" spans="2:8" ht="15.75">
      <c r="B98" s="109"/>
      <c r="E98" s="19"/>
      <c r="F98" s="19"/>
      <c r="H98" s="19"/>
    </row>
    <row r="99" spans="2:8" ht="15.75">
      <c r="B99" s="109"/>
      <c r="E99" s="19"/>
      <c r="F99" s="19"/>
      <c r="H99" s="19"/>
    </row>
    <row r="100" spans="2:8" ht="15.75">
      <c r="B100" s="109"/>
      <c r="E100" s="19"/>
      <c r="F100" s="19"/>
      <c r="H100" s="19"/>
    </row>
    <row r="101" spans="2:8" ht="15.75">
      <c r="B101" s="109"/>
      <c r="E101" s="19"/>
      <c r="F101" s="19"/>
      <c r="H101" s="19"/>
    </row>
    <row r="102" spans="2:8" ht="15.75">
      <c r="B102" s="109"/>
      <c r="E102" s="19"/>
      <c r="F102" s="19"/>
      <c r="H102" s="19"/>
    </row>
    <row r="103" spans="2:8" ht="15.75">
      <c r="B103" s="109"/>
      <c r="E103" s="19"/>
      <c r="F103" s="19"/>
      <c r="H103" s="19"/>
    </row>
    <row r="104" spans="2:8" ht="15.75">
      <c r="B104" s="109"/>
      <c r="E104" s="19"/>
      <c r="F104" s="19"/>
      <c r="H104" s="19"/>
    </row>
    <row r="105" spans="2:8" ht="15.75">
      <c r="B105" s="109"/>
      <c r="E105" s="19"/>
      <c r="F105" s="19"/>
      <c r="H105" s="19"/>
    </row>
    <row r="106" spans="2:8" ht="15.75">
      <c r="B106" s="109"/>
      <c r="E106" s="19"/>
      <c r="F106" s="19"/>
      <c r="H106" s="19"/>
    </row>
    <row r="107" spans="2:8" ht="15.75">
      <c r="B107" s="109"/>
      <c r="E107" s="19"/>
      <c r="F107" s="19"/>
      <c r="H107" s="19"/>
    </row>
    <row r="108" spans="2:8" ht="15.75">
      <c r="B108" s="109"/>
      <c r="E108" s="19"/>
      <c r="F108" s="19"/>
      <c r="H108" s="19"/>
    </row>
    <row r="109" spans="2:8" ht="15.75">
      <c r="B109" s="109"/>
      <c r="E109" s="19"/>
      <c r="F109" s="19"/>
      <c r="H109" s="19"/>
    </row>
    <row r="110" spans="2:8" ht="15.75">
      <c r="B110" s="109"/>
      <c r="E110" s="19"/>
      <c r="F110" s="19"/>
      <c r="H110" s="19"/>
    </row>
    <row r="111" spans="2:8" ht="15.75">
      <c r="B111" s="109"/>
      <c r="E111" s="19"/>
      <c r="F111" s="19"/>
      <c r="H111" s="19"/>
    </row>
    <row r="112" spans="2:8" ht="15.75">
      <c r="B112" s="109"/>
      <c r="E112" s="19"/>
      <c r="F112" s="19"/>
      <c r="H112" s="19"/>
    </row>
    <row r="113" spans="2:8" ht="15.75">
      <c r="B113" s="109"/>
      <c r="E113" s="19"/>
      <c r="F113" s="19"/>
      <c r="H113" s="19"/>
    </row>
    <row r="114" spans="2:8" ht="15.75">
      <c r="B114" s="109"/>
      <c r="E114" s="19"/>
      <c r="F114" s="19"/>
      <c r="H114" s="19"/>
    </row>
    <row r="115" spans="2:8" ht="15.75">
      <c r="B115" s="109"/>
      <c r="E115" s="19"/>
      <c r="F115" s="19"/>
      <c r="H115" s="19"/>
    </row>
    <row r="116" spans="2:8" ht="15.75">
      <c r="B116" s="109"/>
      <c r="E116" s="19"/>
      <c r="F116" s="19"/>
      <c r="H116" s="19"/>
    </row>
    <row r="117" spans="2:8" ht="15.75">
      <c r="B117" s="109"/>
      <c r="E117" s="19"/>
      <c r="F117" s="19"/>
      <c r="H117" s="19"/>
    </row>
    <row r="118" spans="2:8" ht="15.75">
      <c r="B118" s="109"/>
      <c r="E118" s="19"/>
      <c r="F118" s="19"/>
      <c r="H118" s="19"/>
    </row>
    <row r="119" spans="2:8" ht="15.75">
      <c r="B119" s="109"/>
      <c r="E119" s="19"/>
      <c r="F119" s="19"/>
      <c r="H119" s="19"/>
    </row>
    <row r="120" spans="2:8" ht="15.75">
      <c r="B120" s="109"/>
      <c r="E120" s="19"/>
      <c r="F120" s="19"/>
      <c r="H120" s="19"/>
    </row>
    <row r="121" spans="2:8" ht="15.75">
      <c r="B121" s="109"/>
      <c r="E121" s="19"/>
      <c r="F121" s="19"/>
      <c r="H121" s="19"/>
    </row>
    <row r="122" spans="2:8" ht="15.75">
      <c r="B122" s="109"/>
      <c r="E122" s="19"/>
      <c r="F122" s="19"/>
      <c r="H122" s="19"/>
    </row>
    <row r="123" spans="2:8" ht="15.75">
      <c r="B123" s="109"/>
      <c r="E123" s="19"/>
      <c r="F123" s="19"/>
      <c r="H123" s="19"/>
    </row>
    <row r="124" spans="2:8" ht="15.75">
      <c r="B124" s="109"/>
      <c r="E124" s="19"/>
      <c r="F124" s="19"/>
      <c r="H124" s="19"/>
    </row>
    <row r="125" spans="2:8" ht="15.75">
      <c r="B125" s="109"/>
      <c r="E125" s="19"/>
      <c r="F125" s="19"/>
      <c r="H125" s="19"/>
    </row>
    <row r="126" spans="2:8" ht="15.75">
      <c r="B126" s="109"/>
      <c r="E126" s="19"/>
      <c r="F126" s="19"/>
      <c r="H126" s="19"/>
    </row>
    <row r="127" spans="2:8" ht="15.75">
      <c r="B127" s="109"/>
      <c r="E127" s="19"/>
      <c r="F127" s="19"/>
      <c r="H127" s="19"/>
    </row>
    <row r="128" spans="2:8" ht="15.75">
      <c r="B128" s="109"/>
      <c r="E128" s="19"/>
      <c r="F128" s="19"/>
      <c r="H128" s="19"/>
    </row>
    <row r="129" spans="2:8" ht="15.75">
      <c r="B129" s="109"/>
      <c r="E129" s="19"/>
      <c r="F129" s="19"/>
      <c r="H129" s="19"/>
    </row>
    <row r="130" spans="2:8" ht="15.75">
      <c r="B130" s="109"/>
      <c r="E130" s="19"/>
      <c r="F130" s="19"/>
      <c r="H130" s="19"/>
    </row>
    <row r="131" spans="2:8" ht="15.75">
      <c r="B131" s="109"/>
      <c r="E131" s="19"/>
      <c r="F131" s="19"/>
      <c r="H131" s="19"/>
    </row>
    <row r="132" spans="2:8" ht="15.75">
      <c r="B132" s="109"/>
      <c r="E132" s="19"/>
      <c r="F132" s="19"/>
      <c r="H132" s="19"/>
    </row>
    <row r="133" spans="2:8" ht="15.75">
      <c r="B133" s="109"/>
      <c r="E133" s="19"/>
      <c r="F133" s="19"/>
      <c r="H133" s="19"/>
    </row>
    <row r="134" spans="2:8" ht="15.75">
      <c r="B134" s="109"/>
      <c r="E134" s="19"/>
      <c r="F134" s="19"/>
      <c r="H134" s="19"/>
    </row>
    <row r="135" spans="2:8" ht="15.75">
      <c r="B135" s="109"/>
      <c r="E135" s="19"/>
      <c r="F135" s="19"/>
      <c r="H135" s="19"/>
    </row>
    <row r="136" spans="2:8" ht="15.75">
      <c r="B136" s="109"/>
      <c r="E136" s="19"/>
      <c r="F136" s="19"/>
      <c r="H136" s="19"/>
    </row>
    <row r="137" spans="2:8" ht="15.75">
      <c r="B137" s="109"/>
      <c r="E137" s="19"/>
      <c r="F137" s="19"/>
      <c r="H137" s="19"/>
    </row>
    <row r="138" spans="2:8" ht="15.75">
      <c r="B138" s="109"/>
      <c r="E138" s="19"/>
      <c r="F138" s="19"/>
      <c r="H138" s="19"/>
    </row>
    <row r="139" spans="2:8" ht="15.75">
      <c r="B139" s="109"/>
      <c r="E139" s="19"/>
      <c r="F139" s="19"/>
      <c r="H139" s="19"/>
    </row>
    <row r="140" spans="2:8" ht="15.75">
      <c r="B140" s="109"/>
      <c r="E140" s="19"/>
      <c r="F140" s="19"/>
      <c r="H140" s="19"/>
    </row>
    <row r="141" spans="2:8" ht="15.75">
      <c r="B141" s="109"/>
      <c r="E141" s="19"/>
      <c r="F141" s="19"/>
      <c r="H141" s="19"/>
    </row>
    <row r="142" spans="2:8" ht="15.75">
      <c r="B142" s="109"/>
      <c r="E142" s="19"/>
      <c r="F142" s="19"/>
      <c r="H142" s="19"/>
    </row>
    <row r="143" spans="2:8" ht="15.75">
      <c r="B143" s="109"/>
      <c r="E143" s="19"/>
      <c r="F143" s="19"/>
      <c r="H143" s="19"/>
    </row>
    <row r="144" spans="2:8" ht="15.75">
      <c r="B144" s="109"/>
      <c r="E144" s="19"/>
      <c r="F144" s="19"/>
      <c r="H144" s="19"/>
    </row>
    <row r="145" spans="2:8" ht="15.75">
      <c r="B145" s="109"/>
      <c r="E145" s="19"/>
      <c r="F145" s="19"/>
      <c r="H145" s="19"/>
    </row>
    <row r="146" spans="2:8" ht="15.75">
      <c r="B146" s="109"/>
      <c r="E146" s="19"/>
      <c r="F146" s="19"/>
      <c r="H146" s="19"/>
    </row>
    <row r="147" spans="2:8" ht="15.75">
      <c r="B147" s="109"/>
      <c r="E147" s="19"/>
      <c r="F147" s="19"/>
      <c r="H147" s="19"/>
    </row>
    <row r="148" spans="2:8" ht="15.75">
      <c r="B148" s="109"/>
      <c r="E148" s="19"/>
      <c r="F148" s="19"/>
      <c r="H148" s="19"/>
    </row>
    <row r="149" spans="2:8" ht="15.75">
      <c r="B149" s="109"/>
      <c r="E149" s="19"/>
      <c r="F149" s="19"/>
      <c r="H149" s="19"/>
    </row>
    <row r="150" spans="2:8" ht="15.75">
      <c r="B150" s="109"/>
      <c r="E150" s="19"/>
      <c r="F150" s="19"/>
      <c r="H150" s="19"/>
    </row>
    <row r="151" spans="2:8" ht="15.75">
      <c r="B151" s="109"/>
      <c r="E151" s="19"/>
      <c r="F151" s="19"/>
      <c r="H151" s="19"/>
    </row>
    <row r="152" spans="2:8" ht="15.75">
      <c r="B152" s="109"/>
      <c r="E152" s="19"/>
      <c r="F152" s="19"/>
      <c r="H152" s="19"/>
    </row>
    <row r="153" spans="2:8" ht="15.75">
      <c r="B153" s="109"/>
      <c r="E153" s="19"/>
      <c r="F153" s="19"/>
      <c r="H153" s="19"/>
    </row>
    <row r="154" spans="2:8" ht="15.75">
      <c r="B154" s="109"/>
      <c r="E154" s="19"/>
      <c r="F154" s="19"/>
      <c r="H154" s="19"/>
    </row>
    <row r="155" spans="2:8" ht="15.75">
      <c r="B155" s="109"/>
      <c r="E155" s="19"/>
      <c r="F155" s="19"/>
      <c r="H155" s="19"/>
    </row>
    <row r="156" spans="2:8" ht="15.75">
      <c r="B156" s="109"/>
      <c r="E156" s="19"/>
      <c r="F156" s="19"/>
      <c r="H156" s="19"/>
    </row>
    <row r="157" spans="2:8" ht="15.75">
      <c r="B157" s="109"/>
      <c r="E157" s="19"/>
      <c r="F157" s="19"/>
      <c r="H157" s="19"/>
    </row>
    <row r="158" spans="2:8" ht="15.75">
      <c r="B158" s="109"/>
      <c r="E158" s="19"/>
      <c r="F158" s="19"/>
      <c r="H158" s="19"/>
    </row>
    <row r="159" spans="2:8" ht="15.75">
      <c r="B159" s="109"/>
      <c r="E159" s="19"/>
      <c r="F159" s="19"/>
      <c r="H159" s="19"/>
    </row>
    <row r="160" spans="2:8" ht="15.75">
      <c r="B160" s="109"/>
      <c r="E160" s="19"/>
      <c r="F160" s="19"/>
      <c r="H160" s="19"/>
    </row>
    <row r="161" spans="2:8" ht="15.75">
      <c r="B161" s="109"/>
      <c r="E161" s="19"/>
      <c r="F161" s="19"/>
      <c r="H161" s="19"/>
    </row>
    <row r="162" spans="2:8" ht="15.75">
      <c r="B162" s="109"/>
      <c r="E162" s="19"/>
      <c r="F162" s="19"/>
      <c r="H162" s="19"/>
    </row>
    <row r="163" spans="2:8" ht="15.75">
      <c r="B163" s="109"/>
      <c r="E163" s="19"/>
      <c r="F163" s="19"/>
      <c r="H163" s="19"/>
    </row>
    <row r="164" spans="2:8" ht="15.75">
      <c r="B164" s="109"/>
      <c r="E164" s="19"/>
      <c r="F164" s="19"/>
      <c r="H164" s="19"/>
    </row>
    <row r="165" spans="2:8" ht="15.75">
      <c r="B165" s="109"/>
      <c r="E165" s="19"/>
      <c r="F165" s="19"/>
      <c r="H165" s="19"/>
    </row>
    <row r="166" spans="2:8" ht="15.75">
      <c r="B166" s="109"/>
      <c r="E166" s="19"/>
      <c r="F166" s="19"/>
      <c r="H166" s="19"/>
    </row>
    <row r="167" spans="2:8" ht="15.75">
      <c r="B167" s="109"/>
      <c r="E167" s="19"/>
      <c r="F167" s="19"/>
      <c r="H167" s="19"/>
    </row>
    <row r="168" spans="2:8" ht="15.75">
      <c r="B168" s="109"/>
      <c r="E168" s="19"/>
      <c r="F168" s="19"/>
      <c r="H168" s="19"/>
    </row>
    <row r="169" spans="5:8" ht="15.75">
      <c r="E169" s="19"/>
      <c r="F169" s="19"/>
      <c r="H169" s="19"/>
    </row>
    <row r="170" spans="5:8" ht="15.75">
      <c r="E170" s="19"/>
      <c r="F170" s="19"/>
      <c r="H170" s="19"/>
    </row>
    <row r="171" spans="5:8" ht="15.75">
      <c r="E171" s="19"/>
      <c r="F171" s="19"/>
      <c r="H171" s="19"/>
    </row>
    <row r="172" spans="5:8" ht="15.75">
      <c r="E172" s="19"/>
      <c r="F172" s="19"/>
      <c r="H172" s="19"/>
    </row>
    <row r="173" spans="5:8" ht="15.75">
      <c r="E173" s="19"/>
      <c r="F173" s="19"/>
      <c r="H173" s="19"/>
    </row>
    <row r="174" spans="5:8" ht="15.75">
      <c r="E174" s="19"/>
      <c r="F174" s="19"/>
      <c r="H174" s="19"/>
    </row>
    <row r="175" spans="5:8" ht="15.75">
      <c r="E175" s="19"/>
      <c r="F175" s="19"/>
      <c r="H175" s="19"/>
    </row>
    <row r="176" spans="5:8" ht="15.75">
      <c r="E176" s="19"/>
      <c r="F176" s="19"/>
      <c r="H176" s="19"/>
    </row>
    <row r="177" spans="5:8" ht="15.75">
      <c r="E177" s="19"/>
      <c r="F177" s="19"/>
      <c r="H177" s="19"/>
    </row>
    <row r="178" spans="5:8" ht="15.75">
      <c r="E178" s="19"/>
      <c r="F178" s="19"/>
      <c r="H178" s="19"/>
    </row>
    <row r="179" spans="5:8" ht="15.75">
      <c r="E179" s="19"/>
      <c r="F179" s="19"/>
      <c r="H179" s="19"/>
    </row>
    <row r="180" spans="5:8" ht="15.75">
      <c r="E180" s="19"/>
      <c r="F180" s="19"/>
      <c r="H180" s="19"/>
    </row>
    <row r="181" spans="5:8" ht="15.75">
      <c r="E181" s="19"/>
      <c r="F181" s="19"/>
      <c r="H181" s="19"/>
    </row>
    <row r="182" spans="5:8" ht="15.75">
      <c r="E182" s="19"/>
      <c r="F182" s="19"/>
      <c r="H182" s="19"/>
    </row>
    <row r="183" spans="5:8" ht="15.75">
      <c r="E183" s="19"/>
      <c r="F183" s="19"/>
      <c r="H183" s="19"/>
    </row>
    <row r="184" spans="5:8" ht="15.75">
      <c r="E184" s="19"/>
      <c r="F184" s="19"/>
      <c r="H184" s="19"/>
    </row>
    <row r="185" spans="5:8" ht="15.75">
      <c r="E185" s="19"/>
      <c r="F185" s="19"/>
      <c r="H185" s="19"/>
    </row>
    <row r="186" spans="5:8" ht="15.75">
      <c r="E186" s="19"/>
      <c r="F186" s="19"/>
      <c r="H186" s="19"/>
    </row>
    <row r="187" spans="5:8" ht="15.75">
      <c r="E187" s="19"/>
      <c r="F187" s="19"/>
      <c r="H187" s="19"/>
    </row>
    <row r="188" spans="5:8" ht="15.75">
      <c r="E188" s="19"/>
      <c r="F188" s="19"/>
      <c r="H188" s="19"/>
    </row>
    <row r="189" spans="5:8" ht="15.75">
      <c r="E189" s="19"/>
      <c r="F189" s="19"/>
      <c r="H189" s="19"/>
    </row>
    <row r="190" spans="5:8" ht="15.75">
      <c r="E190" s="19"/>
      <c r="F190" s="19"/>
      <c r="H190" s="19"/>
    </row>
    <row r="191" spans="5:8" ht="15.75">
      <c r="E191" s="19"/>
      <c r="F191" s="19"/>
      <c r="H191" s="19"/>
    </row>
    <row r="192" spans="5:8" ht="15.75">
      <c r="E192" s="19"/>
      <c r="F192" s="19"/>
      <c r="H192" s="19"/>
    </row>
    <row r="193" spans="5:8" ht="15.75">
      <c r="E193" s="19"/>
      <c r="F193" s="19"/>
      <c r="H193" s="19"/>
    </row>
    <row r="194" spans="5:8" ht="15.75">
      <c r="E194" s="19"/>
      <c r="F194" s="19"/>
      <c r="H194" s="19"/>
    </row>
    <row r="195" spans="5:8" ht="15.75">
      <c r="E195" s="19"/>
      <c r="F195" s="19"/>
      <c r="H195" s="19"/>
    </row>
    <row r="196" spans="5:8" ht="15.75">
      <c r="E196" s="19"/>
      <c r="F196" s="19"/>
      <c r="H196" s="19"/>
    </row>
    <row r="197" spans="5:8" ht="15.75">
      <c r="E197" s="19"/>
      <c r="F197" s="19"/>
      <c r="H197" s="19"/>
    </row>
    <row r="198" spans="5:8" ht="15.75">
      <c r="E198" s="19"/>
      <c r="F198" s="19"/>
      <c r="H198" s="19"/>
    </row>
    <row r="199" spans="5:8" ht="15.75">
      <c r="E199" s="19"/>
      <c r="F199" s="19"/>
      <c r="H199" s="19"/>
    </row>
    <row r="200" spans="5:8" ht="15.75">
      <c r="E200" s="19"/>
      <c r="F200" s="19"/>
      <c r="H200" s="19"/>
    </row>
    <row r="201" spans="5:8" ht="15.75">
      <c r="E201" s="19"/>
      <c r="F201" s="19"/>
      <c r="H201" s="19"/>
    </row>
    <row r="202" spans="5:8" ht="15.75">
      <c r="E202" s="19"/>
      <c r="F202" s="19"/>
      <c r="H202" s="19"/>
    </row>
    <row r="203" spans="5:8" ht="15.75">
      <c r="E203" s="19"/>
      <c r="F203" s="19"/>
      <c r="H203" s="19"/>
    </row>
    <row r="204" spans="5:8" ht="15.75">
      <c r="E204" s="19"/>
      <c r="F204" s="19"/>
      <c r="H204" s="19"/>
    </row>
    <row r="205" spans="5:8" ht="15.75">
      <c r="E205" s="19"/>
      <c r="F205" s="19"/>
      <c r="H205" s="19"/>
    </row>
    <row r="206" spans="5:8" ht="15.75">
      <c r="E206" s="19"/>
      <c r="F206" s="19"/>
      <c r="H206" s="19"/>
    </row>
    <row r="207" spans="5:8" ht="15.75">
      <c r="E207" s="19"/>
      <c r="F207" s="19"/>
      <c r="H207" s="19"/>
    </row>
    <row r="208" spans="5:8" ht="15.75">
      <c r="E208" s="19"/>
      <c r="F208" s="19"/>
      <c r="H208" s="19"/>
    </row>
    <row r="209" spans="5:8" ht="15.75">
      <c r="E209" s="19"/>
      <c r="F209" s="19"/>
      <c r="H209" s="19"/>
    </row>
    <row r="210" spans="5:8" ht="15.75">
      <c r="E210" s="19"/>
      <c r="F210" s="19"/>
      <c r="H210" s="19"/>
    </row>
    <row r="211" spans="5:8" ht="15.75">
      <c r="E211" s="19"/>
      <c r="F211" s="19"/>
      <c r="H211" s="19"/>
    </row>
    <row r="212" spans="5:8" ht="15.75">
      <c r="E212" s="19"/>
      <c r="F212" s="19"/>
      <c r="H212" s="19"/>
    </row>
    <row r="213" spans="5:8" ht="15.75">
      <c r="E213" s="19"/>
      <c r="F213" s="19"/>
      <c r="H213" s="19"/>
    </row>
    <row r="214" spans="5:8" ht="15.75">
      <c r="E214" s="19"/>
      <c r="F214" s="19"/>
      <c r="H214" s="19"/>
    </row>
    <row r="215" spans="5:8" ht="15.75">
      <c r="E215" s="19"/>
      <c r="F215" s="19"/>
      <c r="H215" s="19"/>
    </row>
    <row r="216" spans="5:8" ht="15.75">
      <c r="E216" s="19"/>
      <c r="F216" s="19"/>
      <c r="H216" s="19"/>
    </row>
    <row r="217" spans="5:8" ht="15.75">
      <c r="E217" s="19"/>
      <c r="F217" s="19"/>
      <c r="H217" s="19"/>
    </row>
    <row r="218" spans="5:8" ht="15.75">
      <c r="E218" s="19"/>
      <c r="F218" s="19"/>
      <c r="H218" s="19"/>
    </row>
    <row r="219" spans="5:8" ht="15.75">
      <c r="E219" s="19"/>
      <c r="F219" s="19"/>
      <c r="H219" s="19"/>
    </row>
    <row r="220" spans="5:8" ht="15.75">
      <c r="E220" s="19"/>
      <c r="F220" s="19"/>
      <c r="H220" s="19"/>
    </row>
    <row r="221" spans="5:8" ht="15.75">
      <c r="E221" s="19"/>
      <c r="F221" s="19"/>
      <c r="H221" s="19"/>
    </row>
    <row r="222" spans="5:8" ht="15.75">
      <c r="E222" s="19"/>
      <c r="F222" s="19"/>
      <c r="H222" s="19"/>
    </row>
    <row r="223" spans="5:8" ht="15.75">
      <c r="E223" s="19"/>
      <c r="F223" s="19"/>
      <c r="H223" s="19"/>
    </row>
    <row r="224" spans="5:8" ht="15.75">
      <c r="E224" s="19"/>
      <c r="F224" s="19"/>
      <c r="H224" s="19"/>
    </row>
    <row r="225" spans="5:8" ht="15.75">
      <c r="E225" s="19"/>
      <c r="F225" s="19"/>
      <c r="H225" s="19"/>
    </row>
    <row r="226" spans="5:8" ht="15.75">
      <c r="E226" s="19"/>
      <c r="F226" s="19"/>
      <c r="H226" s="19"/>
    </row>
    <row r="227" spans="5:8" ht="15.75">
      <c r="E227" s="19"/>
      <c r="F227" s="19"/>
      <c r="H227" s="19"/>
    </row>
    <row r="228" spans="5:8" ht="15.75">
      <c r="E228" s="19"/>
      <c r="F228" s="19"/>
      <c r="H228" s="19"/>
    </row>
    <row r="229" spans="5:8" ht="15.75">
      <c r="E229" s="19"/>
      <c r="F229" s="19"/>
      <c r="H229" s="19"/>
    </row>
    <row r="230" spans="5:8" ht="15.75">
      <c r="E230" s="19"/>
      <c r="F230" s="19"/>
      <c r="H230" s="19"/>
    </row>
    <row r="231" spans="5:8" ht="15.75">
      <c r="E231" s="19"/>
      <c r="F231" s="19"/>
      <c r="H231" s="19"/>
    </row>
    <row r="232" spans="5:8" ht="15.75">
      <c r="E232" s="19"/>
      <c r="F232" s="19"/>
      <c r="H232" s="19"/>
    </row>
    <row r="233" spans="5:8" ht="15.75">
      <c r="E233" s="19"/>
      <c r="F233" s="19"/>
      <c r="H233" s="19"/>
    </row>
    <row r="234" spans="5:8" ht="15.75">
      <c r="E234" s="19"/>
      <c r="F234" s="19"/>
      <c r="H234" s="19"/>
    </row>
    <row r="235" spans="5:8" ht="15.75">
      <c r="E235" s="19"/>
      <c r="F235" s="19"/>
      <c r="H235" s="19"/>
    </row>
    <row r="236" spans="5:8" ht="15.75">
      <c r="E236" s="19"/>
      <c r="F236" s="19"/>
      <c r="H236" s="19"/>
    </row>
    <row r="237" spans="5:8" ht="15.75">
      <c r="E237" s="19"/>
      <c r="F237" s="19"/>
      <c r="H237" s="19"/>
    </row>
    <row r="238" spans="5:8" ht="15.75">
      <c r="E238" s="19"/>
      <c r="F238" s="19"/>
      <c r="H238" s="19"/>
    </row>
    <row r="239" spans="5:8" ht="15.75">
      <c r="E239" s="19"/>
      <c r="F239" s="19"/>
      <c r="H239" s="19"/>
    </row>
    <row r="240" spans="5:8" ht="15.75">
      <c r="E240" s="19"/>
      <c r="F240" s="19"/>
      <c r="H240" s="19"/>
    </row>
    <row r="241" spans="5:8" ht="15.75">
      <c r="E241" s="19"/>
      <c r="F241" s="19"/>
      <c r="H241" s="19"/>
    </row>
    <row r="242" spans="5:8" ht="15.75">
      <c r="E242" s="19"/>
      <c r="F242" s="19"/>
      <c r="H242" s="19"/>
    </row>
    <row r="243" spans="5:8" ht="15.75">
      <c r="E243" s="19"/>
      <c r="F243" s="19"/>
      <c r="H243" s="19"/>
    </row>
    <row r="244" spans="5:8" ht="15.75">
      <c r="E244" s="19"/>
      <c r="F244" s="19"/>
      <c r="H244" s="19"/>
    </row>
    <row r="245" spans="5:8" ht="15.75">
      <c r="E245" s="19"/>
      <c r="F245" s="19"/>
      <c r="H245" s="19"/>
    </row>
    <row r="246" spans="5:8" ht="15.75">
      <c r="E246" s="19"/>
      <c r="F246" s="19"/>
      <c r="H246" s="19"/>
    </row>
    <row r="247" spans="5:8" ht="15.75">
      <c r="E247" s="19"/>
      <c r="F247" s="19"/>
      <c r="H247" s="19"/>
    </row>
    <row r="248" spans="5:8" ht="15.75">
      <c r="E248" s="19"/>
      <c r="F248" s="19"/>
      <c r="H248" s="19"/>
    </row>
    <row r="249" spans="5:8" ht="15.75">
      <c r="E249" s="19"/>
      <c r="F249" s="19"/>
      <c r="H249" s="19"/>
    </row>
    <row r="250" spans="5:8" ht="15.75">
      <c r="E250" s="19"/>
      <c r="F250" s="19"/>
      <c r="H250" s="19"/>
    </row>
    <row r="251" spans="5:8" ht="15.75">
      <c r="E251" s="19"/>
      <c r="F251" s="19"/>
      <c r="H251" s="19"/>
    </row>
    <row r="252" spans="5:8" ht="15.75">
      <c r="E252" s="19"/>
      <c r="F252" s="19"/>
      <c r="H252" s="19"/>
    </row>
    <row r="253" spans="5:8" ht="15.75">
      <c r="E253" s="19"/>
      <c r="F253" s="19"/>
      <c r="H253" s="19"/>
    </row>
    <row r="254" spans="5:8" ht="15.75">
      <c r="E254" s="19"/>
      <c r="F254" s="19"/>
      <c r="H254" s="19"/>
    </row>
    <row r="255" spans="5:8" ht="15.75">
      <c r="E255" s="19"/>
      <c r="F255" s="19"/>
      <c r="H255" s="19"/>
    </row>
    <row r="256" spans="5:8" ht="15.75">
      <c r="E256" s="19"/>
      <c r="F256" s="19"/>
      <c r="H256" s="19"/>
    </row>
    <row r="257" spans="5:8" ht="15.75">
      <c r="E257" s="19"/>
      <c r="F257" s="19"/>
      <c r="H257" s="19"/>
    </row>
    <row r="258" spans="5:8" ht="15.75">
      <c r="E258" s="19"/>
      <c r="F258" s="19"/>
      <c r="H258" s="19"/>
    </row>
    <row r="259" spans="5:8" ht="15.75">
      <c r="E259" s="19"/>
      <c r="F259" s="19"/>
      <c r="H259" s="19"/>
    </row>
    <row r="260" spans="5:8" ht="15.75">
      <c r="E260" s="19"/>
      <c r="F260" s="19"/>
      <c r="H260" s="19"/>
    </row>
    <row r="261" spans="5:8" ht="15.75">
      <c r="E261" s="19"/>
      <c r="F261" s="19"/>
      <c r="H261" s="19"/>
    </row>
    <row r="262" spans="5:8" ht="15.75">
      <c r="E262" s="19"/>
      <c r="F262" s="19"/>
      <c r="H262" s="19"/>
    </row>
    <row r="263" spans="5:8" ht="15.75">
      <c r="E263" s="19"/>
      <c r="F263" s="19"/>
      <c r="H263" s="19"/>
    </row>
    <row r="264" spans="5:8" ht="15.75">
      <c r="E264" s="19"/>
      <c r="F264" s="19"/>
      <c r="H264" s="19"/>
    </row>
    <row r="265" spans="5:8" ht="15.75">
      <c r="E265" s="19"/>
      <c r="F265" s="19"/>
      <c r="H265" s="19"/>
    </row>
    <row r="266" spans="5:8" ht="15.75">
      <c r="E266" s="19"/>
      <c r="F266" s="19"/>
      <c r="H266" s="19"/>
    </row>
    <row r="267" spans="5:8" ht="15.75">
      <c r="E267" s="19"/>
      <c r="F267" s="19"/>
      <c r="H267" s="19"/>
    </row>
    <row r="268" spans="5:8" ht="15.75">
      <c r="E268" s="19"/>
      <c r="F268" s="19"/>
      <c r="H268" s="19"/>
    </row>
    <row r="269" spans="5:8" ht="15.75">
      <c r="E269" s="19"/>
      <c r="F269" s="19"/>
      <c r="H269" s="19"/>
    </row>
    <row r="270" spans="5:8" ht="15.75">
      <c r="E270" s="19"/>
      <c r="F270" s="19"/>
      <c r="H270" s="19"/>
    </row>
    <row r="271" spans="5:8" ht="15.75">
      <c r="E271" s="19"/>
      <c r="F271" s="19"/>
      <c r="H271" s="19"/>
    </row>
    <row r="272" spans="5:8" ht="15.75">
      <c r="E272" s="19"/>
      <c r="F272" s="19"/>
      <c r="H272" s="19"/>
    </row>
    <row r="273" spans="5:8" ht="15.75">
      <c r="E273" s="19"/>
      <c r="F273" s="19"/>
      <c r="H273" s="19"/>
    </row>
    <row r="274" spans="5:8" ht="15.75">
      <c r="E274" s="19"/>
      <c r="F274" s="19"/>
      <c r="H274" s="19"/>
    </row>
    <row r="275" spans="5:8" ht="15.75">
      <c r="E275" s="19"/>
      <c r="F275" s="19"/>
      <c r="H275" s="19"/>
    </row>
    <row r="276" spans="5:8" ht="15.75">
      <c r="E276" s="19"/>
      <c r="F276" s="19"/>
      <c r="H276" s="19"/>
    </row>
    <row r="277" spans="5:8" ht="15.75">
      <c r="E277" s="19"/>
      <c r="F277" s="19"/>
      <c r="H277" s="19"/>
    </row>
    <row r="278" spans="5:8" ht="15.75">
      <c r="E278" s="19"/>
      <c r="F278" s="19"/>
      <c r="H278" s="19"/>
    </row>
    <row r="279" spans="5:8" ht="15.75">
      <c r="E279" s="19"/>
      <c r="F279" s="19"/>
      <c r="H279" s="19"/>
    </row>
    <row r="280" spans="5:8" ht="15.75">
      <c r="E280" s="19"/>
      <c r="F280" s="19"/>
      <c r="H280" s="19"/>
    </row>
    <row r="281" spans="5:8" ht="15.75">
      <c r="E281" s="19"/>
      <c r="F281" s="19"/>
      <c r="H281" s="19"/>
    </row>
    <row r="282" spans="5:8" ht="15.75">
      <c r="E282" s="19"/>
      <c r="F282" s="19"/>
      <c r="H282" s="19"/>
    </row>
    <row r="283" spans="5:8" ht="15.75">
      <c r="E283" s="19"/>
      <c r="F283" s="19"/>
      <c r="H283" s="19"/>
    </row>
    <row r="284" spans="5:8" ht="15.75">
      <c r="E284" s="19"/>
      <c r="F284" s="19"/>
      <c r="H284" s="19"/>
    </row>
    <row r="285" spans="5:8" ht="15.75">
      <c r="E285" s="19"/>
      <c r="F285" s="19"/>
      <c r="H285" s="19"/>
    </row>
    <row r="286" spans="5:8" ht="15.75">
      <c r="E286" s="19"/>
      <c r="F286" s="19"/>
      <c r="H286" s="19"/>
    </row>
    <row r="287" spans="5:8" ht="15.75">
      <c r="E287" s="19"/>
      <c r="F287" s="19"/>
      <c r="H287" s="19"/>
    </row>
    <row r="288" spans="5:8" ht="15.75">
      <c r="E288" s="19"/>
      <c r="F288" s="19"/>
      <c r="H288" s="19"/>
    </row>
    <row r="289" spans="5:8" ht="15.75">
      <c r="E289" s="19"/>
      <c r="F289" s="19"/>
      <c r="H289" s="19"/>
    </row>
    <row r="290" spans="5:8" ht="15.75">
      <c r="E290" s="19"/>
      <c r="F290" s="19"/>
      <c r="H290" s="19"/>
    </row>
    <row r="291" spans="5:8" ht="15.75">
      <c r="E291" s="19"/>
      <c r="F291" s="19"/>
      <c r="H291" s="19"/>
    </row>
    <row r="292" spans="5:8" ht="15.75">
      <c r="E292" s="19"/>
      <c r="F292" s="19"/>
      <c r="H292" s="19"/>
    </row>
    <row r="293" spans="5:8" ht="15.75">
      <c r="E293" s="19"/>
      <c r="F293" s="19"/>
      <c r="H293" s="19"/>
    </row>
    <row r="294" spans="5:8" ht="15.75">
      <c r="E294" s="19"/>
      <c r="F294" s="19"/>
      <c r="H294" s="19"/>
    </row>
    <row r="295" spans="5:8" ht="15.75">
      <c r="E295" s="19"/>
      <c r="F295" s="19"/>
      <c r="H295" s="19"/>
    </row>
    <row r="296" spans="5:8" ht="15.75">
      <c r="E296" s="19"/>
      <c r="F296" s="19"/>
      <c r="H296" s="19"/>
    </row>
    <row r="297" spans="5:8" ht="15.75">
      <c r="E297" s="19"/>
      <c r="F297" s="19"/>
      <c r="H297" s="19"/>
    </row>
    <row r="298" spans="5:8" ht="15.75">
      <c r="E298" s="19"/>
      <c r="F298" s="19"/>
      <c r="H298" s="19"/>
    </row>
    <row r="299" spans="5:8" ht="15.75">
      <c r="E299" s="19"/>
      <c r="F299" s="19"/>
      <c r="H299" s="19"/>
    </row>
    <row r="300" spans="5:8" ht="15.75">
      <c r="E300" s="19"/>
      <c r="F300" s="19"/>
      <c r="H300" s="19"/>
    </row>
    <row r="301" spans="5:8" ht="15.75">
      <c r="E301" s="19"/>
      <c r="F301" s="19"/>
      <c r="H301" s="19"/>
    </row>
    <row r="302" spans="5:8" ht="15.75">
      <c r="E302" s="19"/>
      <c r="F302" s="19"/>
      <c r="H302" s="19"/>
    </row>
    <row r="303" spans="5:8" ht="15.75">
      <c r="E303" s="19"/>
      <c r="F303" s="19"/>
      <c r="H303" s="19"/>
    </row>
    <row r="304" spans="5:8" ht="15.75">
      <c r="E304" s="19"/>
      <c r="F304" s="19"/>
      <c r="H304" s="19"/>
    </row>
    <row r="305" spans="5:8" ht="15.75">
      <c r="E305" s="19"/>
      <c r="F305" s="19"/>
      <c r="H305" s="19"/>
    </row>
    <row r="306" spans="5:8" ht="15.75">
      <c r="E306" s="19"/>
      <c r="F306" s="19"/>
      <c r="H306" s="19"/>
    </row>
    <row r="307" spans="5:8" ht="15.75">
      <c r="E307" s="19"/>
      <c r="F307" s="19"/>
      <c r="H307" s="19"/>
    </row>
    <row r="308" spans="5:8" ht="15.75">
      <c r="E308" s="19"/>
      <c r="F308" s="19"/>
      <c r="H308" s="19"/>
    </row>
    <row r="309" spans="5:8" ht="15.75">
      <c r="E309" s="19"/>
      <c r="F309" s="19"/>
      <c r="H309" s="19"/>
    </row>
    <row r="310" spans="5:8" ht="15.75">
      <c r="E310" s="19"/>
      <c r="F310" s="19"/>
      <c r="H310" s="19"/>
    </row>
    <row r="311" spans="5:8" ht="15.75">
      <c r="E311" s="19"/>
      <c r="F311" s="19"/>
      <c r="H311" s="19"/>
    </row>
    <row r="312" spans="5:8" ht="15.75">
      <c r="E312" s="19"/>
      <c r="F312" s="19"/>
      <c r="H312" s="19"/>
    </row>
    <row r="313" spans="5:8" ht="15.75">
      <c r="E313" s="19"/>
      <c r="F313" s="19"/>
      <c r="H313" s="19"/>
    </row>
    <row r="314" spans="5:8" ht="15.75">
      <c r="E314" s="19"/>
      <c r="F314" s="19"/>
      <c r="H314" s="19"/>
    </row>
    <row r="315" spans="5:8" ht="15.75">
      <c r="E315" s="19"/>
      <c r="F315" s="19"/>
      <c r="H315" s="19"/>
    </row>
    <row r="316" spans="5:8" ht="15.75">
      <c r="E316" s="19"/>
      <c r="F316" s="19"/>
      <c r="H316" s="19"/>
    </row>
    <row r="317" spans="5:8" ht="15.75">
      <c r="E317" s="19"/>
      <c r="F317" s="19"/>
      <c r="H317" s="19"/>
    </row>
    <row r="318" spans="5:8" ht="15.75">
      <c r="E318" s="19"/>
      <c r="F318" s="19"/>
      <c r="H318" s="19"/>
    </row>
    <row r="319" spans="5:8" ht="15.75">
      <c r="E319" s="19"/>
      <c r="F319" s="19"/>
      <c r="H319" s="19"/>
    </row>
    <row r="320" spans="5:8" ht="15.75">
      <c r="E320" s="19"/>
      <c r="F320" s="19"/>
      <c r="H320" s="19"/>
    </row>
    <row r="321" spans="5:8" ht="15.75">
      <c r="E321" s="19"/>
      <c r="F321" s="19"/>
      <c r="H321" s="19"/>
    </row>
    <row r="322" spans="5:8" ht="15.75">
      <c r="E322" s="19"/>
      <c r="F322" s="19"/>
      <c r="H322" s="19"/>
    </row>
    <row r="323" spans="5:8" ht="15.75">
      <c r="E323" s="19"/>
      <c r="F323" s="19"/>
      <c r="H323" s="19"/>
    </row>
    <row r="324" spans="5:8" ht="15.75">
      <c r="E324" s="19"/>
      <c r="F324" s="19"/>
      <c r="H324" s="19"/>
    </row>
    <row r="325" spans="5:8" ht="15.75">
      <c r="E325" s="19"/>
      <c r="F325" s="19"/>
      <c r="H325" s="19"/>
    </row>
    <row r="326" spans="5:8" ht="15.75">
      <c r="E326" s="19"/>
      <c r="F326" s="19"/>
      <c r="H326" s="19"/>
    </row>
    <row r="327" spans="5:8" ht="15.75">
      <c r="E327" s="19"/>
      <c r="F327" s="19"/>
      <c r="H327" s="19"/>
    </row>
    <row r="328" spans="5:8" ht="15.75">
      <c r="E328" s="19"/>
      <c r="F328" s="19"/>
      <c r="H328" s="19"/>
    </row>
    <row r="329" spans="5:8" ht="15.75">
      <c r="E329" s="19"/>
      <c r="F329" s="19"/>
      <c r="H329" s="19"/>
    </row>
    <row r="330" spans="5:8" ht="15.75">
      <c r="E330" s="19"/>
      <c r="F330" s="19"/>
      <c r="H330" s="19"/>
    </row>
    <row r="331" spans="5:8" ht="15.75">
      <c r="E331" s="19"/>
      <c r="F331" s="19"/>
      <c r="H331" s="19"/>
    </row>
    <row r="332" spans="5:8" ht="15.75">
      <c r="E332" s="19"/>
      <c r="F332" s="19"/>
      <c r="H332" s="19"/>
    </row>
    <row r="333" spans="5:8" ht="15.75">
      <c r="E333" s="19"/>
      <c r="F333" s="19"/>
      <c r="H333" s="19"/>
    </row>
    <row r="334" spans="5:8" ht="15.75">
      <c r="E334" s="19"/>
      <c r="F334" s="19"/>
      <c r="H334" s="19"/>
    </row>
    <row r="335" spans="5:8" ht="15.75">
      <c r="E335" s="19"/>
      <c r="F335" s="19"/>
      <c r="H335" s="19"/>
    </row>
    <row r="336" spans="5:8" ht="15.75">
      <c r="E336" s="19"/>
      <c r="F336" s="19"/>
      <c r="H336" s="19"/>
    </row>
    <row r="337" spans="5:8" ht="15.75">
      <c r="E337" s="19"/>
      <c r="F337" s="19"/>
      <c r="H337" s="19"/>
    </row>
    <row r="338" spans="5:8" ht="15.75">
      <c r="E338" s="19"/>
      <c r="F338" s="19"/>
      <c r="H338" s="19"/>
    </row>
    <row r="339" spans="5:8" ht="15.75">
      <c r="E339" s="19"/>
      <c r="F339" s="19"/>
      <c r="H339" s="19"/>
    </row>
    <row r="340" spans="5:8" ht="15.75">
      <c r="E340" s="19"/>
      <c r="F340" s="19"/>
      <c r="H340" s="19"/>
    </row>
    <row r="341" spans="5:8" ht="15.75">
      <c r="E341" s="19"/>
      <c r="F341" s="19"/>
      <c r="H341" s="19"/>
    </row>
    <row r="342" spans="5:8" ht="15.75">
      <c r="E342" s="19"/>
      <c r="F342" s="19"/>
      <c r="H342" s="19"/>
    </row>
    <row r="343" spans="5:8" ht="15.75">
      <c r="E343" s="19"/>
      <c r="F343" s="19"/>
      <c r="H343" s="19"/>
    </row>
    <row r="344" spans="5:8" ht="15.75">
      <c r="E344" s="19"/>
      <c r="F344" s="19"/>
      <c r="H344" s="19"/>
    </row>
    <row r="345" spans="5:8" ht="15.75">
      <c r="E345" s="19"/>
      <c r="F345" s="19"/>
      <c r="H345" s="19"/>
    </row>
    <row r="346" spans="5:8" ht="15.75">
      <c r="E346" s="19"/>
      <c r="F346" s="19"/>
      <c r="H346" s="19"/>
    </row>
    <row r="347" spans="5:8" ht="15.75">
      <c r="E347" s="19"/>
      <c r="F347" s="19"/>
      <c r="H347" s="19"/>
    </row>
    <row r="348" spans="5:8" ht="15.75">
      <c r="E348" s="19"/>
      <c r="F348" s="19"/>
      <c r="H348" s="19"/>
    </row>
    <row r="349" spans="5:8" ht="15.75">
      <c r="E349" s="19"/>
      <c r="F349" s="19"/>
      <c r="H349" s="19"/>
    </row>
    <row r="350" spans="5:8" ht="15.75">
      <c r="E350" s="19"/>
      <c r="F350" s="19"/>
      <c r="H350" s="19"/>
    </row>
    <row r="351" spans="5:8" ht="15.75">
      <c r="E351" s="19"/>
      <c r="F351" s="19"/>
      <c r="H351" s="19"/>
    </row>
    <row r="352" spans="5:8" ht="15.75">
      <c r="E352" s="19"/>
      <c r="F352" s="19"/>
      <c r="H352" s="19"/>
    </row>
    <row r="353" spans="5:8" ht="15.75">
      <c r="E353" s="19"/>
      <c r="F353" s="19"/>
      <c r="H353" s="19"/>
    </row>
    <row r="354" spans="5:8" ht="15.75">
      <c r="E354" s="19"/>
      <c r="F354" s="19"/>
      <c r="H354" s="19"/>
    </row>
    <row r="355" spans="5:8" ht="15.75">
      <c r="E355" s="19"/>
      <c r="F355" s="19"/>
      <c r="H355" s="19"/>
    </row>
    <row r="356" spans="5:8" ht="15.75">
      <c r="E356" s="19"/>
      <c r="F356" s="19"/>
      <c r="H356" s="19"/>
    </row>
    <row r="357" spans="5:8" ht="15.75">
      <c r="E357" s="19"/>
      <c r="F357" s="19"/>
      <c r="H357" s="19"/>
    </row>
    <row r="358" spans="5:8" ht="15.75">
      <c r="E358" s="19"/>
      <c r="F358" s="19"/>
      <c r="H358" s="19"/>
    </row>
    <row r="359" spans="5:8" ht="15.75">
      <c r="E359" s="19"/>
      <c r="F359" s="19"/>
      <c r="H359" s="19"/>
    </row>
    <row r="360" spans="5:8" ht="15.75">
      <c r="E360" s="19"/>
      <c r="F360" s="19"/>
      <c r="H360" s="19"/>
    </row>
    <row r="361" spans="5:8" ht="15.75">
      <c r="E361" s="19"/>
      <c r="F361" s="19"/>
      <c r="H361" s="19"/>
    </row>
    <row r="362" spans="5:8" ht="15.75">
      <c r="E362" s="19"/>
      <c r="F362" s="19"/>
      <c r="H362" s="19"/>
    </row>
    <row r="363" spans="5:8" ht="15.75">
      <c r="E363" s="19"/>
      <c r="F363" s="19"/>
      <c r="H363" s="19"/>
    </row>
    <row r="364" spans="5:8" ht="15.75">
      <c r="E364" s="19"/>
      <c r="F364" s="19"/>
      <c r="H364" s="19"/>
    </row>
    <row r="365" spans="5:8" ht="15.75">
      <c r="E365" s="19"/>
      <c r="F365" s="19"/>
      <c r="H365" s="19"/>
    </row>
    <row r="366" spans="5:8" ht="15.75">
      <c r="E366" s="19"/>
      <c r="F366" s="19"/>
      <c r="H366" s="19"/>
    </row>
    <row r="367" spans="5:8" ht="15.75">
      <c r="E367" s="19"/>
      <c r="F367" s="19"/>
      <c r="H367" s="19"/>
    </row>
    <row r="368" spans="5:8" ht="15.75">
      <c r="E368" s="19"/>
      <c r="F368" s="19"/>
      <c r="H368" s="19"/>
    </row>
    <row r="369" spans="5:8" ht="15.75">
      <c r="E369" s="19"/>
      <c r="F369" s="19"/>
      <c r="H369" s="19"/>
    </row>
    <row r="370" spans="5:8" ht="15.75">
      <c r="E370" s="19"/>
      <c r="F370" s="19"/>
      <c r="H370" s="19"/>
    </row>
    <row r="371" spans="5:8" ht="15.75">
      <c r="E371" s="19"/>
      <c r="F371" s="19"/>
      <c r="H371" s="19"/>
    </row>
    <row r="372" spans="5:8" ht="15.75">
      <c r="E372" s="19"/>
      <c r="F372" s="19"/>
      <c r="H372" s="19"/>
    </row>
    <row r="373" spans="5:8" ht="15.75">
      <c r="E373" s="19"/>
      <c r="F373" s="19"/>
      <c r="H373" s="19"/>
    </row>
    <row r="374" spans="5:8" ht="15.75">
      <c r="E374" s="19"/>
      <c r="F374" s="19"/>
      <c r="H374" s="19"/>
    </row>
    <row r="375" spans="5:8" ht="15.75">
      <c r="E375" s="19"/>
      <c r="F375" s="19"/>
      <c r="H375" s="19"/>
    </row>
    <row r="376" spans="5:8" ht="15.75">
      <c r="E376" s="19"/>
      <c r="F376" s="19"/>
      <c r="H376" s="19"/>
    </row>
    <row r="377" spans="5:8" ht="15.75">
      <c r="E377" s="19"/>
      <c r="F377" s="19"/>
      <c r="H377" s="19"/>
    </row>
    <row r="378" spans="5:8" ht="15.75">
      <c r="E378" s="19"/>
      <c r="F378" s="19"/>
      <c r="H378" s="19"/>
    </row>
    <row r="379" spans="5:8" ht="15.75">
      <c r="E379" s="19"/>
      <c r="F379" s="19"/>
      <c r="H379" s="19"/>
    </row>
    <row r="380" spans="5:8" ht="15.75">
      <c r="E380" s="19"/>
      <c r="F380" s="19"/>
      <c r="H380" s="19"/>
    </row>
    <row r="381" spans="5:8" ht="15.75">
      <c r="E381" s="19"/>
      <c r="F381" s="19"/>
      <c r="H381" s="19"/>
    </row>
    <row r="382" spans="5:8" ht="15.75">
      <c r="E382" s="19"/>
      <c r="F382" s="19"/>
      <c r="H382" s="19"/>
    </row>
    <row r="383" spans="5:8" ht="15.75">
      <c r="E383" s="19"/>
      <c r="F383" s="19"/>
      <c r="H383" s="19"/>
    </row>
    <row r="384" spans="5:8" ht="15.75">
      <c r="E384" s="19"/>
      <c r="F384" s="19"/>
      <c r="H384" s="19"/>
    </row>
    <row r="385" spans="5:8" ht="15.75">
      <c r="E385" s="19"/>
      <c r="F385" s="19"/>
      <c r="H385" s="19"/>
    </row>
    <row r="386" spans="5:8" ht="15.75">
      <c r="E386" s="19"/>
      <c r="F386" s="19"/>
      <c r="H386" s="19"/>
    </row>
    <row r="387" spans="5:8" ht="15.75">
      <c r="E387" s="19"/>
      <c r="F387" s="19"/>
      <c r="H387" s="19"/>
    </row>
    <row r="388" spans="5:8" ht="15.75">
      <c r="E388" s="19"/>
      <c r="F388" s="19"/>
      <c r="H388" s="19"/>
    </row>
    <row r="389" spans="5:8" ht="15.75">
      <c r="E389" s="19"/>
      <c r="F389" s="19"/>
      <c r="H389" s="19"/>
    </row>
    <row r="390" spans="5:8" ht="15.75">
      <c r="E390" s="19"/>
      <c r="F390" s="19"/>
      <c r="H390" s="19"/>
    </row>
    <row r="391" spans="5:8" ht="15.75">
      <c r="E391" s="19"/>
      <c r="F391" s="19"/>
      <c r="H391" s="19"/>
    </row>
    <row r="392" spans="5:8" ht="15.75">
      <c r="E392" s="19"/>
      <c r="F392" s="19"/>
      <c r="H392" s="19"/>
    </row>
    <row r="393" spans="5:8" ht="15.75">
      <c r="E393" s="19"/>
      <c r="F393" s="19"/>
      <c r="H393" s="19"/>
    </row>
    <row r="394" spans="5:8" ht="15.75">
      <c r="E394" s="19"/>
      <c r="F394" s="19"/>
      <c r="H394" s="19"/>
    </row>
    <row r="395" spans="5:8" ht="15.75">
      <c r="E395" s="19"/>
      <c r="F395" s="19"/>
      <c r="H395" s="19"/>
    </row>
    <row r="396" spans="5:8" ht="15.75">
      <c r="E396" s="19"/>
      <c r="F396" s="19"/>
      <c r="H396" s="19"/>
    </row>
    <row r="397" spans="5:8" ht="15.75">
      <c r="E397" s="19"/>
      <c r="F397" s="19"/>
      <c r="H397" s="19"/>
    </row>
    <row r="398" spans="5:8" ht="15.75">
      <c r="E398" s="19"/>
      <c r="F398" s="19"/>
      <c r="H398" s="19"/>
    </row>
    <row r="399" spans="5:8" ht="15.75">
      <c r="E399" s="19"/>
      <c r="F399" s="19"/>
      <c r="H399" s="19"/>
    </row>
    <row r="400" spans="5:8" ht="15.75">
      <c r="E400" s="19"/>
      <c r="F400" s="19"/>
      <c r="H400" s="19"/>
    </row>
    <row r="401" spans="5:8" ht="15.75">
      <c r="E401" s="19"/>
      <c r="F401" s="19"/>
      <c r="H401" s="19"/>
    </row>
    <row r="402" spans="5:8" ht="15.75">
      <c r="E402" s="19"/>
      <c r="F402" s="19"/>
      <c r="H402" s="19"/>
    </row>
    <row r="403" spans="5:8" ht="15.75">
      <c r="E403" s="19"/>
      <c r="F403" s="19"/>
      <c r="H403" s="19"/>
    </row>
    <row r="404" spans="5:8" ht="15.75">
      <c r="E404" s="19"/>
      <c r="F404" s="19"/>
      <c r="H404" s="19"/>
    </row>
    <row r="405" spans="5:8" ht="15.75">
      <c r="E405" s="19"/>
      <c r="F405" s="19"/>
      <c r="H405" s="19"/>
    </row>
    <row r="406" spans="5:8" ht="15.75">
      <c r="E406" s="19"/>
      <c r="F406" s="19"/>
      <c r="H406" s="19"/>
    </row>
    <row r="407" spans="5:8" ht="15.75">
      <c r="E407" s="19"/>
      <c r="F407" s="19"/>
      <c r="H407" s="19"/>
    </row>
    <row r="408" spans="5:8" ht="15.75">
      <c r="E408" s="19"/>
      <c r="F408" s="19"/>
      <c r="H408" s="19"/>
    </row>
    <row r="409" spans="5:8" ht="15.75">
      <c r="E409" s="19"/>
      <c r="F409" s="19"/>
      <c r="H409" s="19"/>
    </row>
    <row r="410" spans="5:8" ht="15.75">
      <c r="E410" s="19"/>
      <c r="F410" s="19"/>
      <c r="H410" s="19"/>
    </row>
    <row r="411" spans="5:8" ht="15.75">
      <c r="E411" s="19"/>
      <c r="F411" s="19"/>
      <c r="H411" s="19"/>
    </row>
    <row r="412" spans="5:8" ht="15.75">
      <c r="E412" s="19"/>
      <c r="F412" s="19"/>
      <c r="H412" s="19"/>
    </row>
    <row r="413" spans="5:8" ht="15.75">
      <c r="E413" s="19"/>
      <c r="F413" s="19"/>
      <c r="H413" s="19"/>
    </row>
    <row r="414" spans="5:8" ht="15.75">
      <c r="E414" s="19"/>
      <c r="F414" s="19"/>
      <c r="H414" s="19"/>
    </row>
    <row r="415" spans="5:8" ht="15.75">
      <c r="E415" s="19"/>
      <c r="F415" s="19"/>
      <c r="H415" s="19"/>
    </row>
    <row r="416" spans="5:8" ht="15.75">
      <c r="E416" s="19"/>
      <c r="F416" s="19"/>
      <c r="H416" s="19"/>
    </row>
    <row r="417" spans="5:8" ht="15.75">
      <c r="E417" s="19"/>
      <c r="F417" s="19"/>
      <c r="H417" s="19"/>
    </row>
    <row r="418" spans="5:8" ht="15.75">
      <c r="E418" s="19"/>
      <c r="F418" s="19"/>
      <c r="H418" s="19"/>
    </row>
    <row r="419" spans="5:8" ht="15.75">
      <c r="E419" s="19"/>
      <c r="F419" s="19"/>
      <c r="H419" s="19"/>
    </row>
    <row r="420" spans="5:8" ht="15.75">
      <c r="E420" s="19"/>
      <c r="F420" s="19"/>
      <c r="H420" s="19"/>
    </row>
    <row r="421" spans="5:8" ht="15.75">
      <c r="E421" s="19"/>
      <c r="F421" s="19"/>
      <c r="H421" s="19"/>
    </row>
    <row r="422" spans="5:8" ht="15.75">
      <c r="E422" s="19"/>
      <c r="F422" s="19"/>
      <c r="H422" s="19"/>
    </row>
    <row r="423" spans="5:8" ht="15.75">
      <c r="E423" s="19"/>
      <c r="F423" s="19"/>
      <c r="H423" s="19"/>
    </row>
    <row r="424" spans="5:8" ht="15.75">
      <c r="E424" s="19"/>
      <c r="F424" s="19"/>
      <c r="H424" s="19"/>
    </row>
    <row r="425" spans="5:8" ht="15.75">
      <c r="E425" s="19"/>
      <c r="F425" s="19"/>
      <c r="H425" s="19"/>
    </row>
    <row r="426" spans="5:8" ht="15.75">
      <c r="E426" s="19"/>
      <c r="F426" s="19"/>
      <c r="H426" s="19"/>
    </row>
    <row r="427" spans="5:8" ht="15.75">
      <c r="E427" s="19"/>
      <c r="F427" s="19"/>
      <c r="H427" s="19"/>
    </row>
    <row r="428" spans="5:8" ht="15.75">
      <c r="E428" s="19"/>
      <c r="F428" s="19"/>
      <c r="H428" s="19"/>
    </row>
    <row r="429" spans="5:8" ht="15.75">
      <c r="E429" s="19"/>
      <c r="F429" s="19"/>
      <c r="H429" s="19"/>
    </row>
    <row r="430" spans="5:8" ht="15.75">
      <c r="E430" s="19"/>
      <c r="F430" s="19"/>
      <c r="H430" s="19"/>
    </row>
    <row r="431" spans="5:8" ht="15.75">
      <c r="E431" s="19"/>
      <c r="F431" s="19"/>
      <c r="H431" s="19"/>
    </row>
    <row r="432" spans="5:8" ht="15.75">
      <c r="E432" s="19"/>
      <c r="F432" s="19"/>
      <c r="H432" s="19"/>
    </row>
    <row r="433" spans="5:8" ht="15.75">
      <c r="E433" s="19"/>
      <c r="F433" s="19"/>
      <c r="H433" s="19"/>
    </row>
    <row r="434" spans="5:8" ht="15.75">
      <c r="E434" s="19"/>
      <c r="F434" s="19"/>
      <c r="H434" s="19"/>
    </row>
    <row r="435" spans="5:8" ht="15.75">
      <c r="E435" s="19"/>
      <c r="F435" s="19"/>
      <c r="H435" s="19"/>
    </row>
    <row r="436" spans="5:8" ht="15.75">
      <c r="E436" s="19"/>
      <c r="F436" s="19"/>
      <c r="H436" s="19"/>
    </row>
    <row r="437" spans="5:8" ht="15.75">
      <c r="E437" s="19"/>
      <c r="F437" s="19"/>
      <c r="H437" s="19"/>
    </row>
    <row r="438" spans="5:8" ht="15.75">
      <c r="E438" s="19"/>
      <c r="F438" s="19"/>
      <c r="H438" s="19"/>
    </row>
    <row r="439" spans="5:8" ht="15.75">
      <c r="E439" s="19"/>
      <c r="F439" s="19"/>
      <c r="H439" s="19"/>
    </row>
    <row r="440" spans="5:8" ht="15.75">
      <c r="E440" s="19"/>
      <c r="F440" s="19"/>
      <c r="H440" s="19"/>
    </row>
    <row r="441" spans="5:8" ht="15.75">
      <c r="E441" s="19"/>
      <c r="F441" s="19"/>
      <c r="H441" s="19"/>
    </row>
    <row r="442" spans="5:8" ht="15.75">
      <c r="E442" s="19"/>
      <c r="F442" s="19"/>
      <c r="H442" s="19"/>
    </row>
    <row r="443" spans="5:8" ht="15.75">
      <c r="E443" s="19"/>
      <c r="F443" s="19"/>
      <c r="H443" s="19"/>
    </row>
    <row r="444" spans="5:8" ht="15.75">
      <c r="E444" s="19"/>
      <c r="F444" s="19"/>
      <c r="H444" s="19"/>
    </row>
    <row r="445" spans="5:8" ht="15.75">
      <c r="E445" s="19"/>
      <c r="F445" s="19"/>
      <c r="H445" s="19"/>
    </row>
    <row r="446" spans="5:8" ht="15.75">
      <c r="E446" s="19"/>
      <c r="F446" s="19"/>
      <c r="H446" s="19"/>
    </row>
    <row r="447" spans="5:8" ht="15.75">
      <c r="E447" s="19"/>
      <c r="F447" s="19"/>
      <c r="H447" s="19"/>
    </row>
    <row r="448" spans="5:8" ht="15.75">
      <c r="E448" s="19"/>
      <c r="F448" s="19"/>
      <c r="H448" s="19"/>
    </row>
    <row r="449" spans="5:8" ht="15.75">
      <c r="E449" s="19"/>
      <c r="F449" s="19"/>
      <c r="H449" s="19"/>
    </row>
    <row r="450" spans="5:8" ht="15.75">
      <c r="E450" s="19"/>
      <c r="F450" s="19"/>
      <c r="H450" s="19"/>
    </row>
    <row r="451" spans="5:8" ht="15.75">
      <c r="E451" s="19"/>
      <c r="F451" s="19"/>
      <c r="H451" s="19"/>
    </row>
    <row r="452" spans="5:8" ht="15.75">
      <c r="E452" s="19"/>
      <c r="F452" s="19"/>
      <c r="H452" s="19"/>
    </row>
    <row r="453" spans="5:8" ht="15.75">
      <c r="E453" s="19"/>
      <c r="F453" s="19"/>
      <c r="H453" s="19"/>
    </row>
    <row r="454" spans="5:8" ht="15.75">
      <c r="E454" s="19"/>
      <c r="F454" s="19"/>
      <c r="H454" s="19"/>
    </row>
    <row r="455" spans="5:8" ht="15.75">
      <c r="E455" s="19"/>
      <c r="F455" s="19"/>
      <c r="H455" s="19"/>
    </row>
    <row r="456" spans="5:8" ht="15.75">
      <c r="E456" s="19"/>
      <c r="F456" s="19"/>
      <c r="H456" s="19"/>
    </row>
    <row r="457" spans="5:8" ht="15.75">
      <c r="E457" s="19"/>
      <c r="F457" s="19"/>
      <c r="H457" s="19"/>
    </row>
    <row r="458" spans="5:8" ht="15.75">
      <c r="E458" s="19"/>
      <c r="F458" s="19"/>
      <c r="H458" s="19"/>
    </row>
    <row r="459" spans="5:8" ht="15.75">
      <c r="E459" s="19"/>
      <c r="F459" s="19"/>
      <c r="H459" s="19"/>
    </row>
    <row r="460" spans="5:8" ht="15.75">
      <c r="E460" s="19"/>
      <c r="F460" s="19"/>
      <c r="H460" s="19"/>
    </row>
    <row r="461" spans="5:8" ht="15.75">
      <c r="E461" s="19"/>
      <c r="F461" s="19"/>
      <c r="H461" s="19"/>
    </row>
    <row r="462" spans="5:8" ht="15.75">
      <c r="E462" s="19"/>
      <c r="F462" s="19"/>
      <c r="H462" s="19"/>
    </row>
    <row r="463" spans="5:8" ht="15.75">
      <c r="E463" s="19"/>
      <c r="F463" s="19"/>
      <c r="H463" s="19"/>
    </row>
    <row r="464" spans="5:8" ht="15.75">
      <c r="E464" s="19"/>
      <c r="F464" s="19"/>
      <c r="H464" s="19"/>
    </row>
    <row r="465" spans="5:8" ht="15.75">
      <c r="E465" s="19"/>
      <c r="F465" s="19"/>
      <c r="H465" s="19"/>
    </row>
    <row r="466" spans="5:8" ht="15.75">
      <c r="E466" s="19"/>
      <c r="F466" s="19"/>
      <c r="H466" s="19"/>
    </row>
    <row r="467" spans="5:8" ht="15.75">
      <c r="E467" s="19"/>
      <c r="F467" s="19"/>
      <c r="H467" s="19"/>
    </row>
    <row r="468" spans="5:8" ht="15.75">
      <c r="E468" s="19"/>
      <c r="F468" s="19"/>
      <c r="H468" s="19"/>
    </row>
    <row r="469" spans="5:8" ht="15.75">
      <c r="E469" s="19"/>
      <c r="F469" s="19"/>
      <c r="H469" s="19"/>
    </row>
    <row r="470" spans="5:8" ht="15.75">
      <c r="E470" s="19"/>
      <c r="F470" s="19"/>
      <c r="H470" s="19"/>
    </row>
    <row r="471" spans="5:8" ht="15.75">
      <c r="E471" s="19"/>
      <c r="F471" s="19"/>
      <c r="H471" s="19"/>
    </row>
    <row r="472" spans="5:8" ht="15.75">
      <c r="E472" s="19"/>
      <c r="F472" s="19"/>
      <c r="H472" s="19"/>
    </row>
    <row r="473" spans="5:8" ht="15.75">
      <c r="E473" s="19"/>
      <c r="F473" s="19"/>
      <c r="H473" s="19"/>
    </row>
    <row r="474" spans="5:8" ht="15.75">
      <c r="E474" s="19"/>
      <c r="F474" s="19"/>
      <c r="H474" s="19"/>
    </row>
    <row r="475" spans="5:8" ht="15.75">
      <c r="E475" s="19"/>
      <c r="F475" s="19"/>
      <c r="H475" s="19"/>
    </row>
    <row r="476" spans="5:8" ht="15.75">
      <c r="E476" s="19"/>
      <c r="F476" s="19"/>
      <c r="H476" s="19"/>
    </row>
    <row r="477" spans="5:8" ht="15.75">
      <c r="E477" s="19"/>
      <c r="F477" s="19"/>
      <c r="H477" s="19"/>
    </row>
    <row r="478" spans="5:8" ht="15.75">
      <c r="E478" s="19"/>
      <c r="F478" s="19"/>
      <c r="H478" s="19"/>
    </row>
    <row r="479" spans="5:8" ht="15.75">
      <c r="E479" s="19"/>
      <c r="F479" s="19"/>
      <c r="H479" s="19"/>
    </row>
    <row r="480" spans="5:8" ht="15.75">
      <c r="E480" s="19"/>
      <c r="F480" s="19"/>
      <c r="H480" s="19"/>
    </row>
    <row r="481" spans="5:8" ht="15.75">
      <c r="E481" s="19"/>
      <c r="F481" s="19"/>
      <c r="H481" s="19"/>
    </row>
    <row r="482" spans="5:8" ht="15.75">
      <c r="E482" s="19"/>
      <c r="F482" s="19"/>
      <c r="H482" s="19"/>
    </row>
    <row r="483" spans="5:8" ht="15.75">
      <c r="E483" s="19"/>
      <c r="F483" s="19"/>
      <c r="H483" s="19"/>
    </row>
    <row r="484" spans="5:8" ht="15.75">
      <c r="E484" s="19"/>
      <c r="F484" s="19"/>
      <c r="H484" s="19"/>
    </row>
    <row r="485" spans="5:8" ht="15.75">
      <c r="E485" s="19"/>
      <c r="F485" s="19"/>
      <c r="H485" s="19"/>
    </row>
    <row r="486" spans="5:8" ht="15.75">
      <c r="E486" s="19"/>
      <c r="F486" s="19"/>
      <c r="H486" s="19"/>
    </row>
    <row r="487" spans="5:8" ht="15.75">
      <c r="E487" s="19"/>
      <c r="F487" s="19"/>
      <c r="H487" s="19"/>
    </row>
    <row r="488" spans="5:8" ht="15.75">
      <c r="E488" s="19"/>
      <c r="F488" s="19"/>
      <c r="H488" s="19"/>
    </row>
    <row r="489" spans="5:8" ht="15.75">
      <c r="E489" s="19"/>
      <c r="F489" s="19"/>
      <c r="H489" s="19"/>
    </row>
    <row r="490" spans="5:8" ht="15.75">
      <c r="E490" s="19"/>
      <c r="F490" s="19"/>
      <c r="H490" s="19"/>
    </row>
    <row r="491" spans="5:8" ht="15.75">
      <c r="E491" s="19"/>
      <c r="F491" s="19"/>
      <c r="H491" s="19"/>
    </row>
    <row r="492" spans="5:8" ht="15.75">
      <c r="E492" s="19"/>
      <c r="F492" s="19"/>
      <c r="H492" s="19"/>
    </row>
    <row r="493" spans="5:8" ht="15.75">
      <c r="E493" s="19"/>
      <c r="F493" s="19"/>
      <c r="H493" s="19"/>
    </row>
    <row r="494" spans="5:8" ht="15.75">
      <c r="E494" s="19"/>
      <c r="F494" s="19"/>
      <c r="H494" s="19"/>
    </row>
    <row r="495" spans="5:8" ht="15.75">
      <c r="E495" s="19"/>
      <c r="F495" s="19"/>
      <c r="H495" s="19"/>
    </row>
    <row r="496" spans="5:8" ht="15.75">
      <c r="E496" s="19"/>
      <c r="F496" s="19"/>
      <c r="H496" s="19"/>
    </row>
    <row r="497" spans="5:8" ht="15.75">
      <c r="E497" s="19"/>
      <c r="F497" s="19"/>
      <c r="H497" s="19"/>
    </row>
    <row r="498" spans="5:8" ht="15.75">
      <c r="E498" s="19"/>
      <c r="F498" s="19"/>
      <c r="H498" s="19"/>
    </row>
    <row r="499" spans="5:8" ht="15.75">
      <c r="E499" s="19"/>
      <c r="F499" s="19"/>
      <c r="H499" s="19"/>
    </row>
    <row r="500" spans="5:8" ht="15.75">
      <c r="E500" s="19"/>
      <c r="F500" s="19"/>
      <c r="H500" s="19"/>
    </row>
    <row r="501" spans="5:8" ht="15.75">
      <c r="E501" s="19"/>
      <c r="F501" s="19"/>
      <c r="H501" s="19"/>
    </row>
    <row r="502" spans="5:8" ht="15.75">
      <c r="E502" s="19"/>
      <c r="F502" s="19"/>
      <c r="H502" s="19"/>
    </row>
    <row r="503" spans="5:8" ht="15.75">
      <c r="E503" s="19"/>
      <c r="F503" s="19"/>
      <c r="H503" s="19"/>
    </row>
    <row r="504" spans="5:8" ht="15.75">
      <c r="E504" s="19"/>
      <c r="F504" s="19"/>
      <c r="H504" s="19"/>
    </row>
    <row r="505" spans="5:8" ht="15.75">
      <c r="E505" s="19"/>
      <c r="F505" s="19"/>
      <c r="H505" s="19"/>
    </row>
    <row r="506" spans="5:8" ht="15.75">
      <c r="E506" s="19"/>
      <c r="F506" s="19"/>
      <c r="H506" s="19"/>
    </row>
    <row r="507" spans="5:8" ht="15.75">
      <c r="E507" s="19"/>
      <c r="F507" s="19"/>
      <c r="H507" s="19"/>
    </row>
    <row r="508" spans="5:8" ht="15.75">
      <c r="E508" s="19"/>
      <c r="F508" s="19"/>
      <c r="H508" s="19"/>
    </row>
    <row r="509" spans="5:8" ht="15.75">
      <c r="E509" s="19"/>
      <c r="F509" s="19"/>
      <c r="H509" s="19"/>
    </row>
    <row r="510" spans="5:8" ht="15.75">
      <c r="E510" s="19"/>
      <c r="F510" s="19"/>
      <c r="H510" s="19"/>
    </row>
    <row r="511" spans="5:8" ht="15.75">
      <c r="E511" s="19"/>
      <c r="F511" s="19"/>
      <c r="H511" s="19"/>
    </row>
    <row r="512" spans="5:8" ht="15.75">
      <c r="E512" s="19"/>
      <c r="F512" s="19"/>
      <c r="H512" s="19"/>
    </row>
    <row r="513" spans="5:8" ht="15.75">
      <c r="E513" s="19"/>
      <c r="F513" s="19"/>
      <c r="H513" s="19"/>
    </row>
    <row r="514" spans="5:8" ht="15.75">
      <c r="E514" s="19"/>
      <c r="F514" s="19"/>
      <c r="H514" s="19"/>
    </row>
    <row r="515" spans="5:8" ht="15.75">
      <c r="E515" s="19"/>
      <c r="F515" s="19"/>
      <c r="H515" s="19"/>
    </row>
    <row r="516" spans="5:8" ht="15.75">
      <c r="E516" s="19"/>
      <c r="F516" s="19"/>
      <c r="H516" s="19"/>
    </row>
    <row r="517" spans="5:8" ht="15.75">
      <c r="E517" s="19"/>
      <c r="F517" s="19"/>
      <c r="H517" s="19"/>
    </row>
    <row r="518" spans="5:8" ht="15.75">
      <c r="E518" s="19"/>
      <c r="F518" s="19"/>
      <c r="H518" s="19"/>
    </row>
    <row r="519" spans="5:8" ht="15.75">
      <c r="E519" s="19"/>
      <c r="F519" s="19"/>
      <c r="H519" s="19"/>
    </row>
    <row r="520" spans="5:8" ht="15.75">
      <c r="E520" s="19"/>
      <c r="F520" s="19"/>
      <c r="H520" s="19"/>
    </row>
    <row r="521" spans="5:8" ht="15.75">
      <c r="E521" s="19"/>
      <c r="F521" s="19"/>
      <c r="H521" s="19"/>
    </row>
    <row r="522" spans="5:8" ht="15.75">
      <c r="E522" s="19"/>
      <c r="F522" s="19"/>
      <c r="H522" s="19"/>
    </row>
    <row r="523" spans="5:8" ht="15.75">
      <c r="E523" s="19"/>
      <c r="F523" s="19"/>
      <c r="H523" s="19"/>
    </row>
    <row r="524" spans="5:8" ht="15.75">
      <c r="E524" s="19"/>
      <c r="F524" s="19"/>
      <c r="H524" s="19"/>
    </row>
    <row r="525" spans="5:8" ht="15.75">
      <c r="E525" s="19"/>
      <c r="F525" s="19"/>
      <c r="H525" s="19"/>
    </row>
    <row r="526" spans="5:8" ht="15.75">
      <c r="E526" s="19"/>
      <c r="F526" s="19"/>
      <c r="H526" s="19"/>
    </row>
    <row r="527" spans="5:8" ht="15.75">
      <c r="E527" s="19"/>
      <c r="F527" s="19"/>
      <c r="H527" s="19"/>
    </row>
    <row r="528" spans="5:8" ht="15.75">
      <c r="E528" s="19"/>
      <c r="F528" s="19"/>
      <c r="H528" s="19"/>
    </row>
    <row r="529" spans="5:8" ht="15.75">
      <c r="E529" s="19"/>
      <c r="F529" s="19"/>
      <c r="H529" s="19"/>
    </row>
    <row r="530" spans="5:8" ht="15.75">
      <c r="E530" s="19"/>
      <c r="F530" s="19"/>
      <c r="H530" s="19"/>
    </row>
    <row r="531" spans="5:8" ht="15.75">
      <c r="E531" s="19"/>
      <c r="F531" s="19"/>
      <c r="H531" s="19"/>
    </row>
    <row r="532" spans="5:8" ht="15.75">
      <c r="E532" s="19"/>
      <c r="F532" s="19"/>
      <c r="H532" s="19"/>
    </row>
    <row r="533" spans="5:8" ht="15.75">
      <c r="E533" s="19"/>
      <c r="F533" s="19"/>
      <c r="H533" s="19"/>
    </row>
    <row r="534" spans="5:8" ht="15.75">
      <c r="E534" s="19"/>
      <c r="F534" s="19"/>
      <c r="H534" s="19"/>
    </row>
    <row r="535" spans="5:8" ht="15.75">
      <c r="E535" s="19"/>
      <c r="F535" s="19"/>
      <c r="H535" s="19"/>
    </row>
    <row r="536" spans="5:8" ht="15.75">
      <c r="E536" s="19"/>
      <c r="F536" s="19"/>
      <c r="H536" s="19"/>
    </row>
    <row r="537" spans="5:8" ht="15.75">
      <c r="E537" s="19"/>
      <c r="F537" s="19"/>
      <c r="H537" s="19"/>
    </row>
    <row r="538" spans="5:8" ht="15.75">
      <c r="E538" s="19"/>
      <c r="F538" s="19"/>
      <c r="H538" s="19"/>
    </row>
    <row r="539" spans="5:8" ht="15.75">
      <c r="E539" s="19"/>
      <c r="F539" s="19"/>
      <c r="H539" s="19"/>
    </row>
    <row r="540" spans="5:8" ht="15.75">
      <c r="E540" s="19"/>
      <c r="F540" s="19"/>
      <c r="H540" s="19"/>
    </row>
    <row r="541" spans="5:8" ht="15.75">
      <c r="E541" s="19"/>
      <c r="F541" s="19"/>
      <c r="H541" s="19"/>
    </row>
    <row r="542" spans="5:8" ht="15.75">
      <c r="E542" s="19"/>
      <c r="F542" s="19"/>
      <c r="H542" s="19"/>
    </row>
    <row r="543" spans="5:8" ht="15.75">
      <c r="E543" s="19"/>
      <c r="F543" s="19"/>
      <c r="H543" s="19"/>
    </row>
    <row r="544" spans="5:8" ht="15.75">
      <c r="E544" s="19"/>
      <c r="F544" s="19"/>
      <c r="H544" s="19"/>
    </row>
    <row r="545" spans="5:8" ht="15.75">
      <c r="E545" s="19"/>
      <c r="F545" s="19"/>
      <c r="H545" s="19"/>
    </row>
    <row r="546" spans="5:8" ht="15.75">
      <c r="E546" s="19"/>
      <c r="F546" s="19"/>
      <c r="H546" s="19"/>
    </row>
    <row r="547" spans="5:8" ht="15.75">
      <c r="E547" s="19"/>
      <c r="F547" s="19"/>
      <c r="H547" s="19"/>
    </row>
    <row r="548" spans="5:8" ht="15.75">
      <c r="E548" s="19"/>
      <c r="F548" s="19"/>
      <c r="H548" s="19"/>
    </row>
    <row r="549" spans="5:8" ht="15.75">
      <c r="E549" s="19"/>
      <c r="F549" s="19"/>
      <c r="H549" s="19"/>
    </row>
    <row r="550" spans="5:8" ht="15.75">
      <c r="E550" s="19"/>
      <c r="F550" s="19"/>
      <c r="H550" s="19"/>
    </row>
    <row r="551" spans="5:8" ht="15.75">
      <c r="E551" s="19"/>
      <c r="F551" s="19"/>
      <c r="H551" s="19"/>
    </row>
    <row r="552" spans="5:8" ht="15.75">
      <c r="E552" s="19"/>
      <c r="F552" s="19"/>
      <c r="H552" s="19"/>
    </row>
    <row r="553" spans="5:8" ht="15.75">
      <c r="E553" s="19"/>
      <c r="F553" s="19"/>
      <c r="H553" s="19"/>
    </row>
    <row r="554" spans="5:8" ht="15.75">
      <c r="E554" s="19"/>
      <c r="F554" s="19"/>
      <c r="H554" s="19"/>
    </row>
    <row r="555" spans="5:8" ht="15.75">
      <c r="E555" s="19"/>
      <c r="F555" s="19"/>
      <c r="H555" s="19"/>
    </row>
    <row r="556" spans="5:8" ht="15.75">
      <c r="E556" s="19"/>
      <c r="F556" s="19"/>
      <c r="H556" s="19"/>
    </row>
    <row r="557" spans="5:8" ht="15.75">
      <c r="E557" s="19"/>
      <c r="F557" s="19"/>
      <c r="H557" s="19"/>
    </row>
    <row r="558" spans="5:8" ht="15.75">
      <c r="E558" s="19"/>
      <c r="F558" s="19"/>
      <c r="H558" s="19"/>
    </row>
    <row r="559" spans="5:8" ht="15.75">
      <c r="E559" s="19"/>
      <c r="F559" s="19"/>
      <c r="H559" s="19"/>
    </row>
    <row r="560" spans="5:8" ht="15.75">
      <c r="E560" s="19"/>
      <c r="F560" s="19"/>
      <c r="H560" s="19"/>
    </row>
    <row r="561" spans="5:8" ht="15.75">
      <c r="E561" s="19"/>
      <c r="F561" s="19"/>
      <c r="H561" s="19"/>
    </row>
    <row r="562" spans="5:8" ht="15.75">
      <c r="E562" s="19"/>
      <c r="F562" s="19"/>
      <c r="H562" s="19"/>
    </row>
    <row r="563" spans="5:8" ht="15.75">
      <c r="E563" s="19"/>
      <c r="F563" s="19"/>
      <c r="H563" s="19"/>
    </row>
    <row r="564" spans="5:8" ht="15.75">
      <c r="E564" s="19"/>
      <c r="F564" s="19"/>
      <c r="H564" s="19"/>
    </row>
    <row r="565" spans="5:8" ht="15.75">
      <c r="E565" s="19"/>
      <c r="F565" s="19"/>
      <c r="H565" s="19"/>
    </row>
    <row r="566" spans="5:8" ht="15.75">
      <c r="E566" s="19"/>
      <c r="F566" s="19"/>
      <c r="H566" s="19"/>
    </row>
    <row r="567" spans="5:8" ht="15.75">
      <c r="E567" s="19"/>
      <c r="F567" s="19"/>
      <c r="H567" s="19"/>
    </row>
    <row r="568" spans="5:8" ht="15.75">
      <c r="E568" s="19"/>
      <c r="F568" s="19"/>
      <c r="H568" s="19"/>
    </row>
    <row r="569" spans="5:8" ht="15.75">
      <c r="E569" s="19"/>
      <c r="F569" s="19"/>
      <c r="H569" s="19"/>
    </row>
    <row r="570" spans="5:8" ht="15.75">
      <c r="E570" s="19"/>
      <c r="F570" s="19"/>
      <c r="H570" s="19"/>
    </row>
    <row r="571" spans="5:8" ht="15.75">
      <c r="E571" s="19"/>
      <c r="F571" s="19"/>
      <c r="H571" s="19"/>
    </row>
    <row r="572" spans="5:8" ht="15.75">
      <c r="E572" s="19"/>
      <c r="F572" s="19"/>
      <c r="H572" s="19"/>
    </row>
    <row r="573" spans="5:8" ht="15.75">
      <c r="E573" s="19"/>
      <c r="F573" s="19"/>
      <c r="H573" s="19"/>
    </row>
    <row r="574" spans="5:8" ht="15.75">
      <c r="E574" s="19"/>
      <c r="F574" s="19"/>
      <c r="H574" s="19"/>
    </row>
    <row r="575" spans="5:8" ht="15.75">
      <c r="E575" s="19"/>
      <c r="F575" s="19"/>
      <c r="H575" s="19"/>
    </row>
    <row r="576" spans="5:8" ht="15.75">
      <c r="E576" s="19"/>
      <c r="F576" s="19"/>
      <c r="H576" s="19"/>
    </row>
    <row r="577" spans="5:8" ht="15.75">
      <c r="E577" s="19"/>
      <c r="F577" s="19"/>
      <c r="H577" s="19"/>
    </row>
    <row r="578" spans="5:8" ht="15.75">
      <c r="E578" s="19"/>
      <c r="F578" s="19"/>
      <c r="H578" s="19"/>
    </row>
    <row r="579" spans="5:8" ht="15.75">
      <c r="E579" s="19"/>
      <c r="F579" s="19"/>
      <c r="H579" s="19"/>
    </row>
    <row r="580" spans="5:8" ht="15.75">
      <c r="E580" s="19"/>
      <c r="F580" s="19"/>
      <c r="H580" s="19"/>
    </row>
    <row r="581" spans="5:8" ht="15.75">
      <c r="E581" s="19"/>
      <c r="F581" s="19"/>
      <c r="H581" s="19"/>
    </row>
    <row r="582" spans="5:8" ht="15.75">
      <c r="E582" s="19"/>
      <c r="F582" s="19"/>
      <c r="H582" s="19"/>
    </row>
    <row r="583" spans="5:8" ht="15.75">
      <c r="E583" s="19"/>
      <c r="F583" s="19"/>
      <c r="H583" s="19"/>
    </row>
    <row r="584" spans="5:8" ht="15.75">
      <c r="E584" s="19"/>
      <c r="F584" s="19"/>
      <c r="H584" s="19"/>
    </row>
    <row r="585" spans="5:8" ht="15.75">
      <c r="E585" s="19"/>
      <c r="F585" s="19"/>
      <c r="H585" s="19"/>
    </row>
    <row r="586" spans="5:8" ht="15.75">
      <c r="E586" s="19"/>
      <c r="F586" s="19"/>
      <c r="H586" s="19"/>
    </row>
    <row r="587" spans="5:8" ht="15.75">
      <c r="E587" s="19"/>
      <c r="F587" s="19"/>
      <c r="H587" s="19"/>
    </row>
    <row r="588" spans="5:8" ht="15.75">
      <c r="E588" s="19"/>
      <c r="F588" s="19"/>
      <c r="H588" s="19"/>
    </row>
    <row r="589" spans="5:8" ht="15.75">
      <c r="E589" s="19"/>
      <c r="F589" s="19"/>
      <c r="H589" s="19"/>
    </row>
    <row r="590" spans="5:8" ht="15.75">
      <c r="E590" s="19"/>
      <c r="F590" s="19"/>
      <c r="H590" s="19"/>
    </row>
    <row r="591" spans="5:8" ht="15.75">
      <c r="E591" s="19"/>
      <c r="F591" s="19"/>
      <c r="H591" s="19"/>
    </row>
    <row r="592" spans="5:8" ht="15.75">
      <c r="E592" s="19"/>
      <c r="F592" s="19"/>
      <c r="H592" s="19"/>
    </row>
    <row r="593" spans="5:8" ht="15.75">
      <c r="E593" s="19"/>
      <c r="F593" s="19"/>
      <c r="H593" s="19"/>
    </row>
    <row r="594" spans="5:8" ht="15.75">
      <c r="E594" s="19"/>
      <c r="F594" s="19"/>
      <c r="H594" s="19"/>
    </row>
    <row r="595" spans="5:8" ht="15.75">
      <c r="E595" s="19"/>
      <c r="F595" s="19"/>
      <c r="H595" s="19"/>
    </row>
    <row r="596" spans="5:8" ht="15.75">
      <c r="E596" s="19"/>
      <c r="F596" s="19"/>
      <c r="H596" s="19"/>
    </row>
    <row r="597" spans="5:8" ht="15.75">
      <c r="E597" s="19"/>
      <c r="F597" s="19"/>
      <c r="H597" s="19"/>
    </row>
    <row r="598" spans="5:8" ht="15.75">
      <c r="E598" s="19"/>
      <c r="F598" s="19"/>
      <c r="H598" s="19"/>
    </row>
    <row r="599" spans="5:8" ht="15.75">
      <c r="E599" s="19"/>
      <c r="F599" s="19"/>
      <c r="H599" s="19"/>
    </row>
    <row r="600" spans="5:8" ht="15.75">
      <c r="E600" s="19"/>
      <c r="F600" s="19"/>
      <c r="H600" s="19"/>
    </row>
    <row r="601" spans="5:8" ht="15.75">
      <c r="E601" s="19"/>
      <c r="F601" s="19"/>
      <c r="H601" s="19"/>
    </row>
    <row r="602" spans="5:8" ht="15.75">
      <c r="E602" s="19"/>
      <c r="F602" s="19"/>
      <c r="H602" s="19"/>
    </row>
    <row r="603" spans="5:8" ht="15.75">
      <c r="E603" s="19"/>
      <c r="F603" s="19"/>
      <c r="H603" s="19"/>
    </row>
    <row r="604" spans="5:8" ht="15.75">
      <c r="E604" s="19"/>
      <c r="F604" s="19"/>
      <c r="H604" s="19"/>
    </row>
    <row r="605" spans="5:8" ht="15.75">
      <c r="E605" s="19"/>
      <c r="F605" s="19"/>
      <c r="H605" s="19"/>
    </row>
    <row r="606" spans="5:8" ht="15.75">
      <c r="E606" s="19"/>
      <c r="F606" s="19"/>
      <c r="H606" s="19"/>
    </row>
    <row r="607" spans="5:8" ht="15.75">
      <c r="E607" s="19"/>
      <c r="F607" s="19"/>
      <c r="H607" s="19"/>
    </row>
    <row r="608" spans="5:8" ht="15.75">
      <c r="E608" s="19"/>
      <c r="F608" s="19"/>
      <c r="H608" s="19"/>
    </row>
    <row r="609" spans="5:8" ht="15.75">
      <c r="E609" s="19"/>
      <c r="F609" s="19"/>
      <c r="H609" s="19"/>
    </row>
    <row r="610" spans="5:8" ht="15.75">
      <c r="E610" s="19"/>
      <c r="F610" s="19"/>
      <c r="H610" s="19"/>
    </row>
    <row r="611" spans="5:8" ht="15.75">
      <c r="E611" s="19"/>
      <c r="F611" s="19"/>
      <c r="H611" s="19"/>
    </row>
    <row r="612" spans="5:8" ht="15.75">
      <c r="E612" s="19"/>
      <c r="F612" s="19"/>
      <c r="H612" s="19"/>
    </row>
    <row r="613" spans="5:8" ht="15.75">
      <c r="E613" s="19"/>
      <c r="F613" s="19"/>
      <c r="H613" s="19"/>
    </row>
    <row r="614" spans="5:8" ht="15.75">
      <c r="E614" s="19"/>
      <c r="F614" s="19"/>
      <c r="H614" s="19"/>
    </row>
    <row r="615" spans="5:8" ht="15.75">
      <c r="E615" s="19"/>
      <c r="F615" s="19"/>
      <c r="H615" s="19"/>
    </row>
    <row r="616" spans="5:8" ht="15.75">
      <c r="E616" s="19"/>
      <c r="F616" s="19"/>
      <c r="H616" s="19"/>
    </row>
    <row r="617" spans="5:8" ht="15.75">
      <c r="E617" s="19"/>
      <c r="F617" s="19"/>
      <c r="H617" s="19"/>
    </row>
    <row r="618" spans="5:8" ht="15.75">
      <c r="E618" s="19"/>
      <c r="F618" s="19"/>
      <c r="H618" s="19"/>
    </row>
    <row r="619" spans="5:8" ht="15.75">
      <c r="E619" s="19"/>
      <c r="F619" s="19"/>
      <c r="H619" s="19"/>
    </row>
    <row r="620" spans="5:8" ht="15.75">
      <c r="E620" s="19"/>
      <c r="F620" s="19"/>
      <c r="H620" s="19"/>
    </row>
    <row r="621" spans="5:8" ht="15.75">
      <c r="E621" s="19"/>
      <c r="F621" s="19"/>
      <c r="H621" s="19"/>
    </row>
    <row r="622" spans="5:8" ht="15.75">
      <c r="E622" s="19"/>
      <c r="F622" s="19"/>
      <c r="H622" s="19"/>
    </row>
    <row r="623" spans="5:8" ht="15.75">
      <c r="E623" s="19"/>
      <c r="F623" s="19"/>
      <c r="H623" s="19"/>
    </row>
    <row r="624" spans="5:8" ht="15.75">
      <c r="E624" s="19"/>
      <c r="F624" s="19"/>
      <c r="H624" s="19"/>
    </row>
    <row r="625" spans="5:8" ht="15.75">
      <c r="E625" s="19"/>
      <c r="F625" s="19"/>
      <c r="H625" s="19"/>
    </row>
    <row r="626" spans="5:8" ht="15.75">
      <c r="E626" s="19"/>
      <c r="F626" s="19"/>
      <c r="H626" s="19"/>
    </row>
    <row r="627" spans="5:8" ht="15.75">
      <c r="E627" s="19"/>
      <c r="F627" s="19"/>
      <c r="H627" s="19"/>
    </row>
    <row r="628" spans="5:8" ht="15.75">
      <c r="E628" s="19"/>
      <c r="F628" s="19"/>
      <c r="H628" s="19"/>
    </row>
    <row r="629" spans="5:8" ht="15.75">
      <c r="E629" s="19"/>
      <c r="F629" s="19"/>
      <c r="H629" s="19"/>
    </row>
    <row r="630" spans="5:8" ht="15.75">
      <c r="E630" s="19"/>
      <c r="F630" s="19"/>
      <c r="H630" s="19"/>
    </row>
    <row r="631" spans="5:8" ht="15.75">
      <c r="E631" s="19"/>
      <c r="F631" s="19"/>
      <c r="H631" s="19"/>
    </row>
    <row r="632" spans="5:8" ht="15.75">
      <c r="E632" s="19"/>
      <c r="F632" s="19"/>
      <c r="H632" s="19"/>
    </row>
    <row r="633" spans="5:8" ht="15.75">
      <c r="E633" s="19"/>
      <c r="F633" s="19"/>
      <c r="H633" s="19"/>
    </row>
    <row r="634" spans="5:8" ht="15.75">
      <c r="E634" s="19"/>
      <c r="F634" s="19"/>
      <c r="H634" s="19"/>
    </row>
    <row r="635" spans="5:8" ht="15.75">
      <c r="E635" s="19"/>
      <c r="F635" s="19"/>
      <c r="H635" s="19"/>
    </row>
    <row r="636" spans="5:8" ht="15.75">
      <c r="E636" s="19"/>
      <c r="F636" s="19"/>
      <c r="H636" s="19"/>
    </row>
    <row r="637" spans="5:8" ht="15.75">
      <c r="E637" s="19"/>
      <c r="F637" s="19"/>
      <c r="H637" s="19"/>
    </row>
    <row r="638" spans="5:8" ht="15.75">
      <c r="E638" s="19"/>
      <c r="F638" s="19"/>
      <c r="H638" s="19"/>
    </row>
    <row r="639" spans="5:8" ht="15.75">
      <c r="E639" s="19"/>
      <c r="F639" s="19"/>
      <c r="H639" s="19"/>
    </row>
    <row r="640" spans="5:8" ht="15.75">
      <c r="E640" s="19"/>
      <c r="F640" s="19"/>
      <c r="H640" s="19"/>
    </row>
    <row r="641" spans="5:8" ht="15.75">
      <c r="E641" s="19"/>
      <c r="F641" s="19"/>
      <c r="H641" s="19"/>
    </row>
    <row r="642" spans="5:8" ht="15.75">
      <c r="E642" s="19"/>
      <c r="F642" s="19"/>
      <c r="H642" s="19"/>
    </row>
    <row r="643" spans="5:8" ht="15.75">
      <c r="E643" s="19"/>
      <c r="F643" s="19"/>
      <c r="H643" s="19"/>
    </row>
    <row r="644" spans="5:8" ht="15.75">
      <c r="E644" s="19"/>
      <c r="F644" s="19"/>
      <c r="H644" s="19"/>
    </row>
    <row r="645" spans="5:8" ht="15.75">
      <c r="E645" s="19"/>
      <c r="F645" s="19"/>
      <c r="H645" s="19"/>
    </row>
    <row r="646" spans="5:8" ht="15.75">
      <c r="E646" s="19"/>
      <c r="F646" s="19"/>
      <c r="H646" s="19"/>
    </row>
    <row r="647" spans="5:8" ht="15.75">
      <c r="E647" s="19"/>
      <c r="F647" s="19"/>
      <c r="H647" s="19"/>
    </row>
    <row r="648" spans="5:8" ht="15.75">
      <c r="E648" s="19"/>
      <c r="F648" s="19"/>
      <c r="H648" s="19"/>
    </row>
    <row r="649" spans="5:8" ht="15.75">
      <c r="E649" s="19"/>
      <c r="F649" s="19"/>
      <c r="H649" s="19"/>
    </row>
    <row r="650" spans="5:8" ht="15.75">
      <c r="E650" s="19"/>
      <c r="F650" s="19"/>
      <c r="H650" s="19"/>
    </row>
    <row r="651" spans="5:8" ht="15.75">
      <c r="E651" s="19"/>
      <c r="F651" s="19"/>
      <c r="H651" s="19"/>
    </row>
    <row r="652" spans="5:8" ht="15.75">
      <c r="E652" s="19"/>
      <c r="F652" s="19"/>
      <c r="H652" s="19"/>
    </row>
    <row r="653" spans="5:8" ht="15.75">
      <c r="E653" s="19"/>
      <c r="F653" s="19"/>
      <c r="H653" s="19"/>
    </row>
    <row r="654" spans="5:8" ht="15.75">
      <c r="E654" s="19"/>
      <c r="F654" s="19"/>
      <c r="H654" s="19"/>
    </row>
    <row r="655" spans="5:8" ht="15.75">
      <c r="E655" s="19"/>
      <c r="F655" s="19"/>
      <c r="H655" s="19"/>
    </row>
    <row r="656" spans="5:8" ht="15.75">
      <c r="E656" s="19"/>
      <c r="F656" s="19"/>
      <c r="H656" s="19"/>
    </row>
    <row r="657" spans="5:8" ht="15.75">
      <c r="E657" s="19"/>
      <c r="F657" s="19"/>
      <c r="H657" s="19"/>
    </row>
    <row r="658" spans="5:8" ht="15.75">
      <c r="E658" s="19"/>
      <c r="F658" s="19"/>
      <c r="H658" s="19"/>
    </row>
    <row r="659" spans="5:8" ht="15.75">
      <c r="E659" s="19"/>
      <c r="F659" s="19"/>
      <c r="H659" s="19"/>
    </row>
    <row r="660" spans="5:8" ht="15.75">
      <c r="E660" s="19"/>
      <c r="F660" s="19"/>
      <c r="H660" s="19"/>
    </row>
    <row r="661" spans="5:8" ht="15.75">
      <c r="E661" s="19"/>
      <c r="F661" s="19"/>
      <c r="H661" s="19"/>
    </row>
    <row r="662" spans="5:8" ht="15.75">
      <c r="E662" s="19"/>
      <c r="F662" s="19"/>
      <c r="H662" s="19"/>
    </row>
    <row r="663" spans="5:8" ht="15.75">
      <c r="E663" s="19"/>
      <c r="F663" s="19"/>
      <c r="H663" s="19"/>
    </row>
    <row r="664" spans="5:8" ht="15.75">
      <c r="E664" s="19"/>
      <c r="F664" s="19"/>
      <c r="H664" s="19"/>
    </row>
    <row r="665" spans="5:8" ht="15.75">
      <c r="E665" s="19"/>
      <c r="F665" s="19"/>
      <c r="H665" s="19"/>
    </row>
    <row r="666" spans="5:8" ht="15.75">
      <c r="E666" s="19"/>
      <c r="F666" s="19"/>
      <c r="H666" s="19"/>
    </row>
    <row r="667" spans="5:8" ht="15.75">
      <c r="E667" s="19"/>
      <c r="F667" s="19"/>
      <c r="H667" s="19"/>
    </row>
    <row r="668" spans="5:8" ht="15.75">
      <c r="E668" s="19"/>
      <c r="F668" s="19"/>
      <c r="H668" s="19"/>
    </row>
    <row r="669" spans="5:8" ht="15.75">
      <c r="E669" s="19"/>
      <c r="F669" s="19"/>
      <c r="H669" s="19"/>
    </row>
    <row r="670" spans="5:8" ht="15.75">
      <c r="E670" s="19"/>
      <c r="F670" s="19"/>
      <c r="H670" s="19"/>
    </row>
    <row r="671" spans="5:8" ht="15.75">
      <c r="E671" s="19"/>
      <c r="F671" s="19"/>
      <c r="H671" s="19"/>
    </row>
    <row r="672" spans="5:8" ht="15.75">
      <c r="E672" s="19"/>
      <c r="F672" s="19"/>
      <c r="H672" s="19"/>
    </row>
    <row r="673" spans="5:8" ht="15.75">
      <c r="E673" s="19"/>
      <c r="F673" s="19"/>
      <c r="H673" s="19"/>
    </row>
    <row r="674" spans="5:8" ht="15.75">
      <c r="E674" s="19"/>
      <c r="F674" s="19"/>
      <c r="H674" s="19"/>
    </row>
    <row r="675" spans="5:8" ht="15.75">
      <c r="E675" s="19"/>
      <c r="F675" s="19"/>
      <c r="H675" s="19"/>
    </row>
    <row r="676" spans="5:8" ht="15.75">
      <c r="E676" s="19"/>
      <c r="F676" s="19"/>
      <c r="H676" s="19"/>
    </row>
    <row r="677" spans="5:8" ht="15.75">
      <c r="E677" s="19"/>
      <c r="F677" s="19"/>
      <c r="H677" s="19"/>
    </row>
    <row r="678" spans="5:8" ht="15.75">
      <c r="E678" s="19"/>
      <c r="F678" s="19"/>
      <c r="H678" s="19"/>
    </row>
  </sheetData>
  <sheetProtection/>
  <mergeCells count="10">
    <mergeCell ref="I6:I8"/>
    <mergeCell ref="A5:G5"/>
    <mergeCell ref="A6:A8"/>
    <mergeCell ref="B6:B8"/>
    <mergeCell ref="C6:C8"/>
    <mergeCell ref="D6:D8"/>
    <mergeCell ref="E6:E8"/>
    <mergeCell ref="F6:F8"/>
    <mergeCell ref="G6:G8"/>
    <mergeCell ref="H6:H8"/>
  </mergeCells>
  <printOptions horizontalCentered="1"/>
  <pageMargins left="0.32" right="0.6" top="0.984251968503937" bottom="0.79" header="0.5118110236220472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rzecznik</cp:lastModifiedBy>
  <cp:lastPrinted>2010-03-19T09:15:05Z</cp:lastPrinted>
  <dcterms:created xsi:type="dcterms:W3CDTF">2006-08-14T06:27:32Z</dcterms:created>
  <dcterms:modified xsi:type="dcterms:W3CDTF">2010-05-21T07:18:59Z</dcterms:modified>
  <cp:category/>
  <cp:version/>
  <cp:contentType/>
  <cp:contentStatus/>
</cp:coreProperties>
</file>